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120" yWindow="15" windowWidth="15195" windowHeight="8190" tabRatio="930"/>
  </bookViews>
  <sheets>
    <sheet name="กิจกรรม" sheetId="18" r:id="rId1"/>
  </sheets>
  <definedNames>
    <definedName name="AccessDatabase" hidden="1">"C:\Pongsuk\ประมาณการ ภาคปกติ.mdb"</definedName>
    <definedName name="_xlnm.Print_Area" localSheetId="0">กิจกรรม!$A$1:$N$96</definedName>
    <definedName name="ทำนุ">#REF!</definedName>
    <definedName name="ประมาณการ_ภาคปกติ_ภาค1_List">#REF!</definedName>
  </definedNames>
  <calcPr calcId="124519"/>
</workbook>
</file>

<file path=xl/calcChain.xml><?xml version="1.0" encoding="utf-8"?>
<calcChain xmlns="http://schemas.openxmlformats.org/spreadsheetml/2006/main">
  <c r="N70" i="18"/>
  <c r="N72"/>
  <c r="N73"/>
  <c r="N74"/>
  <c r="N75"/>
  <c r="N76"/>
  <c r="N77"/>
  <c r="N78"/>
  <c r="N79"/>
  <c r="N80"/>
  <c r="C71"/>
  <c r="D71"/>
  <c r="E71"/>
  <c r="F71"/>
  <c r="G71"/>
  <c r="H71"/>
  <c r="I71"/>
  <c r="J71"/>
  <c r="K71"/>
  <c r="L71"/>
  <c r="M71"/>
  <c r="B71"/>
  <c r="K50"/>
  <c r="K48"/>
  <c r="K46"/>
  <c r="M76"/>
  <c r="L76"/>
  <c r="K76"/>
  <c r="J76"/>
  <c r="I76"/>
  <c r="H76"/>
  <c r="G76"/>
  <c r="F76"/>
  <c r="E76"/>
  <c r="D76"/>
  <c r="C76"/>
  <c r="B76"/>
  <c r="N71" l="1"/>
  <c r="K69"/>
  <c r="G69"/>
  <c r="C69"/>
  <c r="M69"/>
  <c r="I69"/>
  <c r="E69"/>
  <c r="J69"/>
  <c r="F69"/>
  <c r="L69"/>
  <c r="H69"/>
  <c r="H81" s="1"/>
  <c r="D69"/>
  <c r="B45"/>
  <c r="B42" s="1"/>
  <c r="B34" s="1"/>
  <c r="B69"/>
  <c r="N69" l="1"/>
  <c r="E81"/>
  <c r="K81"/>
  <c r="B81"/>
  <c r="N81" l="1"/>
  <c r="B82"/>
  <c r="N82" s="1"/>
</calcChain>
</file>

<file path=xl/sharedStrings.xml><?xml version="1.0" encoding="utf-8"?>
<sst xmlns="http://schemas.openxmlformats.org/spreadsheetml/2006/main" count="129" uniqueCount="103">
  <si>
    <t>รายละเอียดกิจกรรม ประจำปีงบประมาณ พ.ศ. 2560</t>
  </si>
  <si>
    <t>มหาวิทยาลัยราชภัฏสุราษฎร์ธานี</t>
  </si>
  <si>
    <t>หน่วยงาน คณะพยาบาลศาสตร์</t>
  </si>
  <si>
    <t>เหตุผลความจำเป็น  :</t>
  </si>
  <si>
    <t>วัตถุประสงค์ของกิจกรรม  :</t>
  </si>
  <si>
    <t>1)  เพื่อให้บริการวิชาการชุมชนและส่งเสริมป้องกันปัญหาสุขภาพจิตในกลุ่มผู้สูงอายุ</t>
  </si>
  <si>
    <t>2) เพื่อบูรณาการกับการเรียนการสอนวิชาการพยาบาลสุขภาพจิตและจิตเวช</t>
  </si>
  <si>
    <t>3)  เพื่อสร้างจิตสำนึกให้นักศึกษาเสียสละมีจิตสาธารณะ</t>
  </si>
  <si>
    <t>4)เพื่อให้นักศึกษานำความรู้ที่ได้รับมาประยุกต์ใช้ในการประกอบวิชาชีพในอนาคต</t>
  </si>
  <si>
    <t>แนวทางการดำเนินงานของกิจกรรม :</t>
  </si>
  <si>
    <t>การบูรณาการกับการเรียนการสอน/การวิจัย (ระบุชื่อรายวิชา/หัวข้อวิจัย)</t>
  </si>
  <si>
    <t>ความสอดคล้องตัวบ่งชี้หรือตัวชี้วัดของ สกอ.หรือ กพร.</t>
  </si>
  <si>
    <t>ตัวชี้วัดความสำเร็จของกิจกรรม  :</t>
  </si>
  <si>
    <t>1)  ตัวชี้วัดเชิงคุณภาพ  :</t>
  </si>
  <si>
    <t>2)  ตัวชี้วัดเชิงปริมาณ  :</t>
  </si>
  <si>
    <t>2.แกนนำผู้สูงอายุ จำนวน 10 คน</t>
  </si>
  <si>
    <t>3)  ตัวชี้วัดเชิงเวลา  :</t>
  </si>
  <si>
    <t>4)  ตัวชี้วัดเชิงต้นทุน  :</t>
  </si>
  <si>
    <t>บาท</t>
  </si>
  <si>
    <t xml:space="preserve">เป้าหมาย : </t>
  </si>
  <si>
    <t xml:space="preserve">         2.แกนนำผู้สูงอายุ จำนวน 10 คน</t>
  </si>
  <si>
    <t>งบประมาณ</t>
  </si>
  <si>
    <t>รายละเอียดค่าใช้จ่าย</t>
  </si>
  <si>
    <t>1)   งบดำเนินงาน</t>
  </si>
  <si>
    <t>1.1)  ค่าตอบแทน</t>
  </si>
  <si>
    <t>1.2)  ค่าใช้สอย</t>
  </si>
  <si>
    <t>1.3)  ค่าวัสดุ</t>
  </si>
  <si>
    <t>แผนการดำเนินงาน /  แผนการใช้จ่ายงบประมาณ  :</t>
  </si>
  <si>
    <t>ขั้นตอนการดำเนินงาน</t>
  </si>
  <si>
    <t xml:space="preserve">แผนการดำเนินงาน </t>
  </si>
  <si>
    <t>ไตรมาส 1</t>
  </si>
  <si>
    <t>ไตรมาส 2</t>
  </si>
  <si>
    <t>ไตรมาส 3</t>
  </si>
  <si>
    <t>ไตรมาส 4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</si>
  <si>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</si>
  <si>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</si>
  <si>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</si>
  <si>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</si>
  <si>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</si>
  <si>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</si>
  <si>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</si>
  <si>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</si>
  <si>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</si>
  <si>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</si>
  <si>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</si>
  <si>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</si>
  <si>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1.ศึกษาข้อมูล เนื้อหารายละเอียดเกี่ยวกับโครงการ</t>
  </si>
  <si>
    <t>√</t>
  </si>
  <si>
    <t>2.ลงพื้นที่สำรวจข้อมูล จัดทำเวทีประชาคมผู้สูงอายุ</t>
  </si>
  <si>
    <t>3.ประชุมและวางแผนการดำเนินโครงการ</t>
  </si>
  <si>
    <t>4.จัดอบรมให้ความรู้เกี่ยวกับการส่งเสริมสุขภาพจิตห่างไกลภาวะซึมเศร้า ด้วย 3 อ.(อาหาร-อารมณ์-ออกกำลังกายบริหารสมองแบบประยุกต์ท่ารำระบำศรีวิชัย)สำหรับผู้สูงอายุและผู้ดูแล</t>
  </si>
  <si>
    <t xml:space="preserve">5.ประสานความร่วมมือกับทีมสหวิชาชีพและคณะทำงาน (อผส) (อาสาสมัครผู้ดูแลผู้สูงอายุ)  </t>
  </si>
  <si>
    <t>8.พัฒนาต่อยอดโครงการกับชุมชนอื่น ในจังหวัดสุราษฎร์ธานี</t>
  </si>
  <si>
    <t>9.ติดตามผลหลังต่อยอดโครงการ</t>
  </si>
  <si>
    <t>งบรายจ่าย</t>
  </si>
  <si>
    <t xml:space="preserve">แผนการใช้จ่ายงบประมาณ  </t>
  </si>
  <si>
    <t>รวมงบประมาณทั้งหมด</t>
  </si>
  <si>
    <t>1. งบบุคลากร</t>
  </si>
  <si>
    <t>2. งบดำเนินงาน</t>
  </si>
  <si>
    <t>2.1 ค่าตอบแทน</t>
  </si>
  <si>
    <t>2.2 ค่าใช้สอย</t>
  </si>
  <si>
    <t>2.3 ค่าวัสดุ</t>
  </si>
  <si>
    <t>2.4 ค่าสาธารณูปโภค</t>
  </si>
  <si>
    <t>3. งบลงทุน</t>
  </si>
  <si>
    <t>3.1 ค่าครุภัณฑ์</t>
  </si>
  <si>
    <t>3.2 ค่าที่ดินสิ่งก่อสร้าง</t>
  </si>
  <si>
    <t>4. งบเงินอุดหนุน</t>
  </si>
  <si>
    <t>5. งบรายจ่ายอื่น</t>
  </si>
  <si>
    <t>รวมงบประมาณ</t>
  </si>
  <si>
    <t>การวัดและประเมินผล :</t>
  </si>
  <si>
    <t>ตัวบ่งชี้ความสำเร็จ</t>
  </si>
  <si>
    <t>วิธีประเมิน</t>
  </si>
  <si>
    <t>เครื่องมือที่ใช้ในการประเมิน</t>
  </si>
  <si>
    <t>แบบสอบถาม</t>
  </si>
  <si>
    <t xml:space="preserve">3.ผลการประเมินความพึงพอใจของผู้สูงอายุ และผู้เกี่ยวข้อง หลังเข้าร่วมโครงการไม่ต่ำกว่า
ร้อยละ 80
</t>
  </si>
  <si>
    <t>ผลที่คาดว่าจะได้รับจากกิจกรรม  :</t>
  </si>
  <si>
    <t>1.ได้ความรู้เกี่ยวกับการปฏิบัติตัวเพื่อส่งเสริมสุขภาพด้วยการออกกำลังกายสำหรับผู้สูงอายุ</t>
  </si>
  <si>
    <t xml:space="preserve">2.สร้างแกนนำในการดำเนินกิจกรรมการออกกำลังกายสำหรับผู้สูงอายุ
</t>
  </si>
  <si>
    <t xml:space="preserve">6.ดำเนินกิจกรรมการออกกำลังกายบริหารสมองแบบประยุกต์ท่ารำระบำศรีวิชัย สัปดาห์ละ 2 ครั้ง 2 เดือน  (แกนนำ 10 คน)
</t>
  </si>
  <si>
    <t>1.ผู้สูงอายุเข้าร่วมโครงการ ร้อยละ 80 จากจำนวนทั้งหมดประมาณ 50 คน/ชมรม</t>
  </si>
  <si>
    <t xml:space="preserve">7.ประเมินผลโครงการหลังดำเนินโครงการไปแล้ว
</t>
  </si>
  <si>
    <t>ผู้รับผิดชอบกิจกรรม :</t>
  </si>
  <si>
    <t xml:space="preserve">        อ.ธวัชชัย ทีปะปาล</t>
  </si>
  <si>
    <t>ค่าจัดทำรายงานผลการดำเนินโครงการ (5 เล่ม * 70 บาท)</t>
  </si>
  <si>
    <t xml:space="preserve">-ค่าอาหารว่างและเครื่องดื่มช่วงติดตามการออกกำลังกาย(แกนนำผู้สูงอายุ) จำนวน 10 คน ๆ ละ 25 บาท จำนวน 16 ครั้ง 
</t>
  </si>
  <si>
    <t>คู่มือการส่งเสริมสุขภาพจิตห่างไกลภาวะซึมเศร้า 50 เล่มๆ ละ 89 บาท</t>
  </si>
  <si>
    <t xml:space="preserve">      ปัญหาสุขภาพจิตที่สำคัญของผู้สูงอายุคือภาวะซึมเศร้า เนื่องจากผู้สูงอายุมีปัจจัยหลายอย่างที่ส่งเสริมให้เกิดภาวะซึมเศร้า ได้แก่ ปัจจัยด้านร่างกาย สภาพร่างกายที่เสื่อมถอยทำให้สมรรถภาพการทำงานของอวัยวะต่างๆลดลงนอกจากนี้ยังมีโรคทางกายหลายอย่างที่มักเกิดในผู้สูงอายุโดยเฉพาะกลุ่มโรคเรื้อรัง ซึ่งโรคต่างๆเหล่านี้ทำให้คุณภาพชีวิตของผู้สูงอายุแย่ลง ปัจจัยด้านสังคมที่สำคัญได้แก่ การที่ผู้สูงอายุต้องประสบกับเรื่องกระทบกระเทือนใจหลายอย่าง เช่น การสูญเสียคู่ชีวิต เพื่อนสนิท หรือบุคคลในครอบครัว การเกษียณอายุการทำงานเป็นต้น นอกจากนี้ผู้สูงอายุบางคนยังต้องเผชิญกับความวิตกกังวลเกี่ยวกับปัญหาด้านเศรษฐกิจและการยังชีพเนื่องจากไม่มีลูกหลานคอยดูแล </t>
  </si>
  <si>
    <t>2.ผู้สูงอายุมีภาวะสุขภาพจิตที่ดีหลังเข้าร่วมโครงการ</t>
  </si>
  <si>
    <t xml:space="preserve">          ชมรมผู้สูงอายุ เป็นสถานที่ที่ให้ผู้สูงอายุได้รวมกลุ่มกันในการทำกิจกรรมร่วมกันเพื่อเสริมสร้างคุณค่าในตนเองให้แก่ผู้สูงอายุ  ทางคณะจึงได้จัดทำโครงการ “ส่งเสริมสุขภาพจิตห่างไกลจากภาวะซึมเศร้าในผู้สูงอายุ ” โดยกิจกรรมที่จัดขึ้นจะเน้นการให้ความรู้เกี่ยวกับการป้องกันภาวะซึมเศร้าที่ถูกต้องและเหมาะสม รวมทั้งมีกิจกรรมเพื่อสร้างความสนุกสนานให้แก่ผู้เข้าร่วมกิจกรรมผ่อนคลายทั้งทางร่างกายและจิตใจ อีกทั้งผู้เข้าร่วมกิจกรรมสามารถนำมาประยุกต์ใช้ในการดำเนินชีวิตประจำวันและการอยู่ร่วมกันในสังคมได้อย่างมีความสุข</t>
  </si>
  <si>
    <t xml:space="preserve">       จัดกิจกรรมละลายพฤติกรรม โดยการร้องเล่น เต้น ระบำ เพื่อให้เกิดความสนุกสนาน จิตใจแจ่มใสและมีการสร้างสัมพันธภาพที่ดีต่อผู้อื่น
-ให้ผู้สูงอายุทำแบบประเมินภาวะซึมเศร้าของกรมสุขภาพจิต
-ให้ความรู้เกี่ยวกับภาวะซึมเศร้าที่เกิดขึ้นในผู้สูงอายุ
-สอนผู้สูงอายุบริหารสมองด้วยดนตรีศรีวิชัย พร้อมกับสาธิตแต่ละท่าในการบริหารสมองให้ผู้สูงอายุปฏิบัติตาม
-ทำแบบประเมินโครงการ
การประเมินผล
-ประเมินจำนวนผู้สูงอายุที่เข้าร่วมโครงการไม่น้อยกว่าร้อยละ 80 โดยใช้แบบบันทึกการเข้าร่วมกิจกรรม
</t>
  </si>
  <si>
    <t xml:space="preserve">ผู้รับบริการมีความรู้ ความเข้าใจร้อยละ 80 </t>
  </si>
  <si>
    <t xml:space="preserve">         1.ผู้สูงอายุ และอาสาสมัครสาธารณสุข จำนวน 50 คน</t>
  </si>
  <si>
    <t>การลงชื่อเข้าร่วมโครงการ</t>
  </si>
  <si>
    <t>ใบเซนต์ชื่อ</t>
  </si>
  <si>
    <t xml:space="preserve">       บูรณาการส่งเสริมสุขภาพจิตตามช่วงวัย (วัยสูงอายุ) สรุปสาระสำคัญและกิจกรรมที่จะนำไปใช้ตามช่วงวัย โดยยกตัวอย่างกรณีศึกษาการส่งเสริมสุขภาพจิตในผู้สูงอายุด้วยกิจกรรมการบูรณาการออกกำลังกายบริหารสมองแบบประยุกต์ท่ารำระบำศรีวิชัยเพื่อส่งเสริมและป้องกันภาวะสมองเสื่อม
</t>
  </si>
  <si>
    <t>1) สกอ.ตัวบ่งชี้ที่ 3.1 การบริการวิชาการแก่สังคม(คณะ)</t>
  </si>
  <si>
    <t>2) สภาการพยาบาล ตัวบ่งชี้ที่ 24 การบริการวิชาการ</t>
  </si>
  <si>
    <t>ค่าตอบแทนวิทยากร (2 ชม.*600 บาท)</t>
  </si>
  <si>
    <t>กิจกรรมที่ 10.2 ส่งเสริมสุขภาพจิตห่างไกลจากภาวะซึมเศร้าในผู้สูงอายุ</t>
  </si>
  <si>
    <t>1.ผู้สูงอายุ และอาสาสมัครสาธารณสุข จำนวน 50 คน</t>
  </si>
  <si>
    <t>เดือนพฤศจิกายน 2559, มกราคม - มีนาคม 2560</t>
  </si>
  <si>
    <t xml:space="preserve">     ตัวชี้วัดแผนยุทธศาสตร์</t>
  </si>
  <si>
    <t>3.2 ร้อยละของผู้เข้ารับการบริการและนำความรู้ไปใช้ประโยชน์และมีผลลัพธ์จากการดำเนินการ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</si>
</sst>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</numFmts>
  <fonts count="17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6"/>
      <name val="Angsana New"/>
      <family val="1"/>
      <charset val="222"/>
    </font>
    <font>
      <sz val="14"/>
      <name val="Cordia New"/>
      <family val="2"/>
    </font>
    <font>
      <sz val="14"/>
      <name val="Cordia New"/>
      <family val="2"/>
    </font>
    <font>
      <sz val="10"/>
      <name val="Arial"/>
      <family val="2"/>
    </font>
    <font>
      <sz val="14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indexed="8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4"/>
      <name val="TH SarabunIT๙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1"/>
      <color theme="1"/>
      <name val="Tahoma"/>
      <family val="2"/>
      <charset val="222"/>
      <scheme val="minor"/>
    </font>
    <font>
      <sz val="1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5" fillId="0" borderId="0"/>
    <xf numFmtId="0" fontId="6" fillId="0" borderId="0"/>
  </cellStyleXfs>
  <cellXfs count="80">
    <xf numFmtId="0" fontId="0" fillId="0" borderId="0" xfId="0"/>
    <xf numFmtId="0" fontId="2" fillId="0" borderId="0" xfId="6" applyFont="1"/>
    <xf numFmtId="0" fontId="7" fillId="0" borderId="0" xfId="6" applyFont="1"/>
    <xf numFmtId="0" fontId="7" fillId="0" borderId="0" xfId="6" applyFont="1" applyAlignment="1"/>
    <xf numFmtId="0" fontId="8" fillId="0" borderId="1" xfId="6" applyFont="1" applyBorder="1"/>
    <xf numFmtId="0" fontId="8" fillId="0" borderId="0" xfId="6" applyFont="1"/>
    <xf numFmtId="187" fontId="11" fillId="0" borderId="3" xfId="3" applyNumberFormat="1" applyFont="1" applyFill="1" applyBorder="1" applyAlignment="1">
      <alignment vertical="center"/>
    </xf>
    <xf numFmtId="187" fontId="11" fillId="0" borderId="2" xfId="3" applyNumberFormat="1" applyFont="1" applyFill="1" applyBorder="1"/>
    <xf numFmtId="187" fontId="10" fillId="0" borderId="2" xfId="3" applyNumberFormat="1" applyFont="1" applyFill="1" applyBorder="1"/>
    <xf numFmtId="187" fontId="10" fillId="0" borderId="2" xfId="3" applyNumberFormat="1" applyFont="1" applyBorder="1"/>
    <xf numFmtId="0" fontId="8" fillId="0" borderId="0" xfId="6" applyFont="1" applyBorder="1"/>
    <xf numFmtId="0" fontId="7" fillId="0" borderId="0" xfId="6" applyFont="1" applyBorder="1"/>
    <xf numFmtId="0" fontId="7" fillId="0" borderId="0" xfId="6" applyFont="1" applyAlignment="1">
      <alignment horizontal="left"/>
    </xf>
    <xf numFmtId="0" fontId="8" fillId="0" borderId="0" xfId="6" applyFont="1" applyAlignment="1">
      <alignment horizontal="left" indent="2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indent="2"/>
    </xf>
    <xf numFmtId="0" fontId="8" fillId="0" borderId="0" xfId="6" applyFont="1" applyAlignment="1">
      <alignment horizontal="left" indent="1"/>
    </xf>
    <xf numFmtId="187" fontId="7" fillId="0" borderId="0" xfId="2" applyNumberFormat="1" applyFont="1"/>
    <xf numFmtId="49" fontId="8" fillId="0" borderId="0" xfId="6" applyNumberFormat="1" applyFont="1"/>
    <xf numFmtId="49" fontId="8" fillId="0" borderId="0" xfId="6" applyNumberFormat="1" applyFont="1" applyAlignment="1">
      <alignment horizontal="left"/>
    </xf>
    <xf numFmtId="0" fontId="8" fillId="0" borderId="0" xfId="6" applyFont="1" applyAlignment="1">
      <alignment horizontal="left"/>
    </xf>
    <xf numFmtId="0" fontId="8" fillId="0" borderId="3" xfId="0" applyFont="1" applyFill="1" applyBorder="1" applyAlignment="1">
      <alignment vertical="center" wrapText="1" shrinkToFit="1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2" xfId="0" applyFont="1" applyFill="1" applyBorder="1"/>
    <xf numFmtId="0" fontId="8" fillId="0" borderId="2" xfId="0" applyFont="1" applyBorder="1"/>
    <xf numFmtId="0" fontId="7" fillId="0" borderId="3" xfId="0" applyFont="1" applyFill="1" applyBorder="1" applyAlignment="1">
      <alignment vertical="center" wrapText="1" shrinkToFit="1"/>
    </xf>
    <xf numFmtId="0" fontId="8" fillId="0" borderId="2" xfId="0" applyFont="1" applyFill="1" applyBorder="1" applyAlignment="1">
      <alignment vertical="center" wrapText="1" shrinkToFit="1"/>
    </xf>
    <xf numFmtId="0" fontId="7" fillId="0" borderId="2" xfId="0" applyFont="1" applyFill="1" applyBorder="1" applyAlignment="1">
      <alignment vertical="center" wrapText="1" shrinkToFit="1"/>
    </xf>
    <xf numFmtId="0" fontId="7" fillId="0" borderId="0" xfId="0" applyFont="1"/>
    <xf numFmtId="0" fontId="8" fillId="0" borderId="0" xfId="0" applyFont="1"/>
    <xf numFmtId="0" fontId="12" fillId="0" borderId="2" xfId="0" applyFont="1" applyFill="1" applyBorder="1" applyAlignment="1">
      <alignment vertical="center"/>
    </xf>
    <xf numFmtId="49" fontId="8" fillId="0" borderId="0" xfId="0" applyNumberFormat="1" applyFont="1" applyAlignment="1">
      <alignment horizontal="left"/>
    </xf>
    <xf numFmtId="0" fontId="8" fillId="0" borderId="0" xfId="6" applyFont="1" applyAlignment="1"/>
    <xf numFmtId="187" fontId="11" fillId="0" borderId="0" xfId="2" applyNumberFormat="1" applyFont="1"/>
    <xf numFmtId="187" fontId="13" fillId="0" borderId="0" xfId="1" applyNumberFormat="1" applyFont="1"/>
    <xf numFmtId="187" fontId="14" fillId="0" borderId="0" xfId="1" applyNumberFormat="1" applyFont="1"/>
    <xf numFmtId="0" fontId="8" fillId="0" borderId="0" xfId="6" applyFont="1" applyBorder="1" applyAlignment="1">
      <alignment wrapText="1"/>
    </xf>
    <xf numFmtId="0" fontId="8" fillId="0" borderId="0" xfId="6" applyFont="1" applyAlignment="1">
      <alignment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49" fontId="8" fillId="0" borderId="0" xfId="6" applyNumberFormat="1" applyFont="1" applyFill="1" applyAlignment="1">
      <alignment horizontal="left"/>
    </xf>
    <xf numFmtId="49" fontId="8" fillId="0" borderId="0" xfId="6" applyNumberFormat="1" applyFont="1" applyFill="1"/>
    <xf numFmtId="187" fontId="13" fillId="0" borderId="0" xfId="1" applyNumberFormat="1" applyFont="1" applyFill="1"/>
    <xf numFmtId="0" fontId="8" fillId="0" borderId="0" xfId="6" applyFont="1" applyAlignment="1">
      <alignment horizontal="left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 shrinkToFit="1"/>
    </xf>
    <xf numFmtId="187" fontId="11" fillId="2" borderId="2" xfId="3" applyNumberFormat="1" applyFont="1" applyFill="1" applyBorder="1" applyAlignment="1">
      <alignment horizontal="center"/>
    </xf>
    <xf numFmtId="187" fontId="10" fillId="2" borderId="2" xfId="0" applyNumberFormat="1" applyFont="1" applyFill="1" applyBorder="1"/>
    <xf numFmtId="0" fontId="8" fillId="0" borderId="0" xfId="6" applyFont="1" applyFill="1"/>
    <xf numFmtId="41" fontId="8" fillId="0" borderId="0" xfId="6" applyNumberFormat="1" applyFont="1" applyAlignment="1">
      <alignment horizontal="center"/>
    </xf>
    <xf numFmtId="0" fontId="8" fillId="0" borderId="0" xfId="6" applyFont="1" applyAlignment="1">
      <alignment horizontal="center"/>
    </xf>
    <xf numFmtId="0" fontId="9" fillId="0" borderId="0" xfId="6" applyFont="1" applyAlignment="1">
      <alignment horizontal="center"/>
    </xf>
    <xf numFmtId="0" fontId="7" fillId="0" borderId="0" xfId="6" applyFont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left" vertical="top" wrapText="1"/>
    </xf>
    <xf numFmtId="0" fontId="8" fillId="0" borderId="0" xfId="6" applyFont="1" applyAlignment="1">
      <alignment vertical="top" wrapText="1"/>
    </xf>
    <xf numFmtId="0" fontId="8" fillId="0" borderId="0" xfId="6" applyFont="1" applyAlignment="1">
      <alignment horizontal="left" vertical="top" wrapText="1"/>
    </xf>
    <xf numFmtId="0" fontId="8" fillId="0" borderId="0" xfId="6" applyFont="1" applyAlignment="1">
      <alignment horizontal="left" vertical="center" wrapText="1"/>
    </xf>
    <xf numFmtId="41" fontId="8" fillId="0" borderId="0" xfId="6" applyNumberFormat="1" applyFont="1" applyAlignment="1">
      <alignment horizontal="center"/>
    </xf>
    <xf numFmtId="0" fontId="8" fillId="0" borderId="0" xfId="6" applyFont="1" applyAlignment="1">
      <alignment horizontal="center"/>
    </xf>
    <xf numFmtId="41" fontId="7" fillId="0" borderId="0" xfId="6" applyNumberFormat="1" applyFont="1" applyAlignment="1">
      <alignment horizontal="center" wrapText="1" shrinkToFit="1"/>
    </xf>
    <xf numFmtId="187" fontId="7" fillId="0" borderId="0" xfId="6" applyNumberFormat="1" applyFont="1" applyAlignment="1">
      <alignment horizontal="center"/>
    </xf>
    <xf numFmtId="0" fontId="8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187" fontId="11" fillId="2" borderId="2" xfId="0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left" vertical="top" wrapText="1" shrinkToFit="1"/>
    </xf>
    <xf numFmtId="0" fontId="16" fillId="0" borderId="2" xfId="0" applyFont="1" applyFill="1" applyBorder="1" applyAlignment="1">
      <alignment horizontal="left" vertical="top" wrapText="1" shrinkToFit="1"/>
    </xf>
  </cellXfs>
  <cellStyles count="11">
    <cellStyle name="เครื่องหมายจุลภาค" xfId="1" builtinId="3"/>
    <cellStyle name="เครื่องหมายจุลภาค 2" xfId="2"/>
    <cellStyle name="เครื่องหมายจุลภาค 2 2" xfId="3"/>
    <cellStyle name="เครื่องหมายจุลภาค 3" xfId="4"/>
    <cellStyle name="เครื่องหมายจุลภาค 4" xfId="5"/>
    <cellStyle name="ปกติ" xfId="0" builtinId="0"/>
    <cellStyle name="ปกติ 2" xfId="6"/>
    <cellStyle name="ปกติ 3" xfId="7"/>
    <cellStyle name="ปกติ 3 2" xfId="8"/>
    <cellStyle name="ปกติ 4" xfId="9"/>
    <cellStyle name="ปกติ 5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N96"/>
  <sheetViews>
    <sheetView tabSelected="1" view="pageBreakPreview" topLeftCell="A88" zoomScale="120" zoomScaleSheetLayoutView="120" workbookViewId="0">
      <selection activeCell="A62" sqref="A62"/>
    </sheetView>
  </sheetViews>
  <sheetFormatPr defaultColWidth="9" defaultRowHeight="23.25"/>
  <cols>
    <col min="1" max="1" width="17.375" style="1" customWidth="1"/>
    <col min="2" max="2" width="6.375" style="1" customWidth="1"/>
    <col min="3" max="3" width="5.75" style="1" customWidth="1"/>
    <col min="4" max="7" width="6.25" style="1" customWidth="1"/>
    <col min="8" max="8" width="5.375" style="1" customWidth="1"/>
    <col min="9" max="10" width="6.25" style="1" customWidth="1"/>
    <col min="11" max="11" width="6" style="1" customWidth="1"/>
    <col min="12" max="13" width="6.75" style="1" customWidth="1"/>
    <col min="14" max="14" width="7.25" style="1" customWidth="1"/>
    <col min="15" max="16384" width="9" style="1"/>
  </cols>
  <sheetData>
    <row r="1" spans="1:14" s="2" customFormat="1" ht="18.7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s="3" customFormat="1" ht="18.7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s="3" customFormat="1" ht="18.75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s="5" customFormat="1" ht="12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5" customFormat="1" ht="12" customHeight="1" thickTop="1">
      <c r="B5" s="10"/>
      <c r="C5" s="10"/>
      <c r="D5" s="10"/>
      <c r="E5" s="10"/>
      <c r="F5" s="10"/>
      <c r="G5" s="10"/>
    </row>
    <row r="6" spans="1:14" s="2" customFormat="1" ht="18.75">
      <c r="A6" s="2" t="s">
        <v>98</v>
      </c>
      <c r="B6" s="11"/>
      <c r="C6" s="11"/>
      <c r="D6" s="11"/>
      <c r="F6" s="11"/>
    </row>
    <row r="7" spans="1:14" s="5" customFormat="1" ht="12" customHeight="1">
      <c r="A7" s="12"/>
    </row>
    <row r="8" spans="1:14" s="2" customFormat="1" ht="18.75">
      <c r="A8" s="12" t="s">
        <v>3</v>
      </c>
    </row>
    <row r="9" spans="1:14" s="2" customFormat="1" ht="96.75" customHeight="1">
      <c r="A9" s="60" t="s">
        <v>86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</row>
    <row r="10" spans="1:14" s="2" customFormat="1" ht="75" customHeight="1">
      <c r="A10" s="59" t="s">
        <v>88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</row>
    <row r="11" spans="1:14" s="2" customFormat="1" ht="13.5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</row>
    <row r="12" spans="1:14" s="2" customFormat="1" ht="18.75">
      <c r="A12" s="12" t="s">
        <v>4</v>
      </c>
    </row>
    <row r="13" spans="1:14" s="5" customFormat="1" ht="18.75">
      <c r="A13" s="13" t="s">
        <v>5</v>
      </c>
    </row>
    <row r="14" spans="1:14" s="5" customFormat="1" ht="18.75">
      <c r="A14" s="13" t="s">
        <v>6</v>
      </c>
    </row>
    <row r="15" spans="1:14" s="5" customFormat="1" ht="18.75">
      <c r="A15" s="13" t="s">
        <v>7</v>
      </c>
    </row>
    <row r="16" spans="1:14" s="5" customFormat="1" ht="18.75">
      <c r="A16" s="13" t="s">
        <v>8</v>
      </c>
    </row>
    <row r="17" spans="1:14" s="5" customFormat="1" ht="8.25" customHeight="1">
      <c r="A17" s="13"/>
    </row>
    <row r="18" spans="1:14" s="5" customFormat="1" ht="24.75" customHeight="1">
      <c r="A18" s="12" t="s">
        <v>9</v>
      </c>
    </row>
    <row r="19" spans="1:14" s="5" customFormat="1" ht="141" customHeight="1">
      <c r="A19" s="61" t="s">
        <v>89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</row>
    <row r="20" spans="1:14" s="5" customFormat="1" ht="15.75" customHeight="1">
      <c r="A20" s="13"/>
    </row>
    <row r="21" spans="1:14" s="5" customFormat="1" ht="18" customHeight="1">
      <c r="A21" s="12" t="s">
        <v>10</v>
      </c>
    </row>
    <row r="22" spans="1:14" s="5" customFormat="1" ht="45.75" customHeight="1">
      <c r="A22" s="60" t="s">
        <v>94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</row>
    <row r="23" spans="1:14" s="5" customFormat="1" ht="9" customHeight="1">
      <c r="A23" s="13"/>
    </row>
    <row r="24" spans="1:14" s="5" customFormat="1" ht="19.5" customHeight="1">
      <c r="A24" s="12" t="s">
        <v>11</v>
      </c>
    </row>
    <row r="25" spans="1:14" s="5" customFormat="1" ht="18.75" customHeight="1">
      <c r="A25" s="13" t="s">
        <v>95</v>
      </c>
    </row>
    <row r="26" spans="1:14" s="5" customFormat="1" ht="18.75" customHeight="1">
      <c r="A26" s="13" t="s">
        <v>96</v>
      </c>
    </row>
    <row r="27" spans="1:14" s="5" customFormat="1" ht="5.25" customHeight="1">
      <c r="A27" s="13"/>
    </row>
    <row r="28" spans="1:14" s="5" customFormat="1" ht="18.75">
      <c r="A28" s="14" t="s">
        <v>12</v>
      </c>
    </row>
    <row r="29" spans="1:14" s="5" customFormat="1" ht="18.75">
      <c r="A29" s="14" t="s">
        <v>13</v>
      </c>
      <c r="B29" s="5" t="s">
        <v>90</v>
      </c>
    </row>
    <row r="30" spans="1:14" s="5" customFormat="1" ht="18.75">
      <c r="A30" s="14" t="s">
        <v>101</v>
      </c>
      <c r="B30" s="5" t="s">
        <v>102</v>
      </c>
    </row>
    <row r="31" spans="1:14" s="5" customFormat="1" ht="18.75">
      <c r="A31" s="14" t="s">
        <v>14</v>
      </c>
      <c r="B31" s="5" t="s">
        <v>99</v>
      </c>
    </row>
    <row r="32" spans="1:14" s="5" customFormat="1" ht="18.75">
      <c r="A32" s="14"/>
      <c r="B32" s="5" t="s">
        <v>15</v>
      </c>
    </row>
    <row r="33" spans="1:12" s="5" customFormat="1" ht="18.75">
      <c r="A33" s="14" t="s">
        <v>16</v>
      </c>
      <c r="B33" s="51" t="s">
        <v>100</v>
      </c>
      <c r="C33" s="51"/>
      <c r="D33" s="51"/>
      <c r="E33" s="51"/>
      <c r="F33" s="51"/>
    </row>
    <row r="34" spans="1:12" s="5" customFormat="1" ht="18.75">
      <c r="A34" s="14" t="s">
        <v>17</v>
      </c>
      <c r="B34" s="62">
        <f>B42</f>
        <v>10000</v>
      </c>
      <c r="C34" s="63"/>
      <c r="D34" s="34" t="s">
        <v>18</v>
      </c>
    </row>
    <row r="35" spans="1:12" s="5" customFormat="1" ht="18.75">
      <c r="A35" s="14"/>
      <c r="B35" s="52"/>
      <c r="C35" s="53"/>
      <c r="D35" s="34"/>
    </row>
    <row r="36" spans="1:12" s="5" customFormat="1" ht="18.75">
      <c r="A36" s="14"/>
      <c r="B36" s="52"/>
      <c r="C36" s="53"/>
      <c r="D36" s="34"/>
    </row>
    <row r="37" spans="1:12" s="5" customFormat="1" ht="3.75" customHeight="1">
      <c r="A37" s="15"/>
    </row>
    <row r="38" spans="1:12" s="5" customFormat="1" ht="18.75">
      <c r="A38" s="14" t="s">
        <v>19</v>
      </c>
    </row>
    <row r="39" spans="1:12" s="20" customFormat="1" ht="18.75">
      <c r="A39" s="41" t="s">
        <v>91</v>
      </c>
    </row>
    <row r="40" spans="1:12" s="20" customFormat="1" ht="18.75">
      <c r="A40" s="41" t="s">
        <v>20</v>
      </c>
    </row>
    <row r="41" spans="1:12" s="5" customFormat="1" ht="12.75" customHeight="1">
      <c r="A41" s="13"/>
    </row>
    <row r="42" spans="1:12" s="2" customFormat="1" ht="18.75">
      <c r="A42" s="12" t="s">
        <v>21</v>
      </c>
      <c r="B42" s="64">
        <f>B45</f>
        <v>10000</v>
      </c>
      <c r="C42" s="64"/>
      <c r="D42" s="2" t="s">
        <v>18</v>
      </c>
    </row>
    <row r="43" spans="1:12" s="5" customFormat="1" ht="12" customHeight="1">
      <c r="A43" s="16"/>
    </row>
    <row r="44" spans="1:12" s="2" customFormat="1" ht="18.75">
      <c r="A44" s="2" t="s">
        <v>22</v>
      </c>
    </row>
    <row r="45" spans="1:12" s="2" customFormat="1" ht="18.75">
      <c r="A45" s="14" t="s">
        <v>23</v>
      </c>
      <c r="B45" s="65">
        <f>K46+K48+K50</f>
        <v>10000</v>
      </c>
      <c r="C45" s="55"/>
      <c r="D45" s="2" t="s">
        <v>18</v>
      </c>
      <c r="L45" s="17"/>
    </row>
    <row r="46" spans="1:12" s="2" customFormat="1" ht="18.75">
      <c r="A46" s="15" t="s">
        <v>24</v>
      </c>
      <c r="K46" s="35">
        <f>SUM(J47)</f>
        <v>1200</v>
      </c>
      <c r="L46" s="2" t="s">
        <v>18</v>
      </c>
    </row>
    <row r="47" spans="1:12" s="18" customFormat="1" ht="18.75">
      <c r="A47" s="33" t="s">
        <v>97</v>
      </c>
      <c r="H47" s="19"/>
      <c r="J47" s="36">
        <v>1200</v>
      </c>
      <c r="K47" s="18" t="s">
        <v>18</v>
      </c>
    </row>
    <row r="48" spans="1:12" s="2" customFormat="1" ht="18.75">
      <c r="A48" s="15" t="s">
        <v>25</v>
      </c>
      <c r="I48" s="37"/>
      <c r="K48" s="35">
        <f>SUM(J49:J49)</f>
        <v>4000</v>
      </c>
      <c r="L48" s="2" t="s">
        <v>18</v>
      </c>
    </row>
    <row r="49" spans="1:14" s="18" customFormat="1" ht="39" customHeight="1">
      <c r="A49" s="58" t="s">
        <v>84</v>
      </c>
      <c r="B49" s="58"/>
      <c r="C49" s="58"/>
      <c r="D49" s="58"/>
      <c r="E49" s="58"/>
      <c r="F49" s="58"/>
      <c r="G49" s="58"/>
      <c r="H49" s="42"/>
      <c r="I49" s="43"/>
      <c r="J49" s="44">
        <v>4000</v>
      </c>
      <c r="K49" s="43" t="s">
        <v>18</v>
      </c>
      <c r="L49" s="43"/>
      <c r="M49" s="43"/>
      <c r="N49" s="43"/>
    </row>
    <row r="50" spans="1:14" s="2" customFormat="1" ht="18.75">
      <c r="A50" s="15" t="s">
        <v>26</v>
      </c>
      <c r="I50" s="37"/>
      <c r="K50" s="35">
        <f>SUM(J51:J52)</f>
        <v>4800</v>
      </c>
      <c r="L50" s="2" t="s">
        <v>18</v>
      </c>
    </row>
    <row r="51" spans="1:14" s="18" customFormat="1" ht="18.75">
      <c r="A51" s="33" t="s">
        <v>85</v>
      </c>
      <c r="H51" s="19"/>
      <c r="J51" s="36">
        <v>4450</v>
      </c>
      <c r="K51" s="18" t="s">
        <v>18</v>
      </c>
    </row>
    <row r="52" spans="1:14" s="18" customFormat="1" ht="18.75">
      <c r="A52" s="33" t="s">
        <v>83</v>
      </c>
      <c r="H52" s="19"/>
      <c r="J52" s="36">
        <v>350</v>
      </c>
      <c r="K52" s="18" t="s">
        <v>18</v>
      </c>
    </row>
    <row r="53" spans="1:14" s="5" customFormat="1" ht="7.5" customHeight="1"/>
    <row r="54" spans="1:14" s="5" customFormat="1" ht="18.75">
      <c r="A54" s="14" t="s">
        <v>27</v>
      </c>
    </row>
    <row r="55" spans="1:14" s="5" customFormat="1" ht="10.5" customHeight="1"/>
    <row r="56" spans="1:14" s="5" customFormat="1" ht="18.75">
      <c r="A56" s="72" t="s">
        <v>28</v>
      </c>
      <c r="B56" s="56" t="s">
        <v>29</v>
      </c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</row>
    <row r="57" spans="1:14" s="5" customFormat="1" ht="18.75">
      <c r="A57" s="73"/>
      <c r="B57" s="57" t="s">
        <v>30</v>
      </c>
      <c r="C57" s="57"/>
      <c r="D57" s="57"/>
      <c r="E57" s="57" t="s">
        <v>31</v>
      </c>
      <c r="F57" s="57"/>
      <c r="G57" s="57"/>
      <c r="H57" s="57" t="s">
        <v>32</v>
      </c>
      <c r="I57" s="57"/>
      <c r="J57" s="57"/>
      <c r="K57" s="57" t="s">
        <v>33</v>
      </c>
      <c r="L57" s="57"/>
      <c r="M57" s="57"/>
      <c r="N57" s="57"/>
    </row>
    <row r="58" spans="1:14" s="5" customFormat="1" ht="18.75">
      <c r="A58" s="74"/>
      <c r="B58" s="46" t="s">
        <v>34</v>
      </c>
      <c r="C58" s="46" t="s">
        <v>35</v>
      </c>
      <c r="D58" s="46" t="s">
        <v>36</v>
      </c>
      <c r="E58" s="46" t="s">
        <v>37</v>
      </c>
      <c r="F58" s="46" t="s">
        <v>38</v>
      </c>
      <c r="G58" s="46" t="s">
        <v>39</v>
      </c>
      <c r="H58" s="46" t="s">
        <v>40</v>
      </c>
      <c r="I58" s="46" t="s">
        <v>41</v>
      </c>
      <c r="J58" s="46" t="s">
        <v>42</v>
      </c>
      <c r="K58" s="46" t="s">
        <v>43</v>
      </c>
      <c r="L58" s="46" t="s">
        <v>44</v>
      </c>
      <c r="M58" s="46" t="s">
        <v>45</v>
      </c>
      <c r="N58" s="57"/>
    </row>
    <row r="59" spans="1:14" s="5" customFormat="1" ht="30" customHeight="1">
      <c r="A59" s="78" t="s">
        <v>46</v>
      </c>
      <c r="B59" s="32" t="s">
        <v>47</v>
      </c>
      <c r="C59" s="22"/>
      <c r="D59" s="23"/>
      <c r="E59" s="23"/>
      <c r="F59" s="23"/>
      <c r="G59" s="23"/>
      <c r="H59" s="24"/>
      <c r="I59" s="24"/>
      <c r="J59" s="24"/>
      <c r="K59" s="24"/>
      <c r="L59" s="24"/>
      <c r="M59" s="24"/>
      <c r="N59" s="24"/>
    </row>
    <row r="60" spans="1:14" s="5" customFormat="1" ht="33" customHeight="1">
      <c r="A60" s="78" t="s">
        <v>48</v>
      </c>
      <c r="B60" s="32" t="s">
        <v>47</v>
      </c>
      <c r="C60" s="32"/>
      <c r="D60" s="32"/>
      <c r="E60" s="25"/>
      <c r="F60" s="25"/>
      <c r="G60" s="25"/>
      <c r="H60" s="26"/>
      <c r="I60" s="26"/>
      <c r="J60" s="26"/>
      <c r="K60" s="26"/>
      <c r="L60" s="26"/>
      <c r="M60" s="26"/>
      <c r="N60" s="26"/>
    </row>
    <row r="61" spans="1:14" s="5" customFormat="1" ht="31.5" customHeight="1">
      <c r="A61" s="79" t="s">
        <v>49</v>
      </c>
      <c r="B61" s="32" t="s">
        <v>47</v>
      </c>
      <c r="C61" s="32" t="s">
        <v>47</v>
      </c>
      <c r="D61" s="32"/>
      <c r="E61" s="25"/>
      <c r="F61" s="25"/>
      <c r="G61" s="25"/>
      <c r="H61" s="26"/>
      <c r="I61" s="26"/>
      <c r="J61" s="26"/>
      <c r="K61" s="26"/>
      <c r="L61" s="26"/>
      <c r="M61" s="26"/>
      <c r="N61" s="26"/>
    </row>
    <row r="62" spans="1:14" s="5" customFormat="1" ht="90" customHeight="1">
      <c r="A62" s="78" t="s">
        <v>50</v>
      </c>
      <c r="B62" s="25"/>
      <c r="C62" s="32" t="s">
        <v>47</v>
      </c>
      <c r="D62" s="32" t="s">
        <v>47</v>
      </c>
      <c r="E62" s="32"/>
      <c r="F62" s="25"/>
      <c r="G62" s="25"/>
      <c r="H62" s="26"/>
      <c r="I62" s="26"/>
      <c r="J62" s="26"/>
      <c r="K62" s="26"/>
      <c r="L62" s="26"/>
      <c r="M62" s="26"/>
      <c r="N62" s="26"/>
    </row>
    <row r="63" spans="1:14" s="5" customFormat="1" ht="44.25" customHeight="1">
      <c r="A63" s="79" t="s">
        <v>51</v>
      </c>
      <c r="B63" s="25"/>
      <c r="C63" s="32" t="s">
        <v>47</v>
      </c>
      <c r="D63" s="32" t="s">
        <v>47</v>
      </c>
      <c r="E63" s="32"/>
      <c r="F63" s="32"/>
      <c r="G63" s="25"/>
      <c r="H63" s="26"/>
      <c r="I63" s="26"/>
      <c r="J63" s="26"/>
      <c r="K63" s="26"/>
      <c r="L63" s="26"/>
      <c r="M63" s="26"/>
      <c r="N63" s="26"/>
    </row>
    <row r="64" spans="1:14" s="5" customFormat="1" ht="57" customHeight="1">
      <c r="A64" s="78" t="s">
        <v>78</v>
      </c>
      <c r="B64" s="25"/>
      <c r="C64" s="25"/>
      <c r="D64" s="25"/>
      <c r="E64" s="32" t="s">
        <v>47</v>
      </c>
      <c r="F64" s="32" t="s">
        <v>47</v>
      </c>
      <c r="G64" s="32" t="s">
        <v>47</v>
      </c>
      <c r="H64" s="32"/>
      <c r="I64" s="26"/>
      <c r="J64" s="26"/>
      <c r="K64" s="26"/>
      <c r="L64" s="26"/>
      <c r="M64" s="26"/>
      <c r="N64" s="26"/>
    </row>
    <row r="65" spans="1:14" s="5" customFormat="1" ht="28.5" customHeight="1">
      <c r="A65" s="78" t="s">
        <v>80</v>
      </c>
      <c r="B65" s="25"/>
      <c r="C65" s="25"/>
      <c r="D65" s="25"/>
      <c r="E65" s="25"/>
      <c r="F65" s="25"/>
      <c r="G65" s="25"/>
      <c r="H65" s="32" t="s">
        <v>47</v>
      </c>
      <c r="I65" s="26"/>
      <c r="J65" s="26"/>
      <c r="K65" s="26"/>
      <c r="L65" s="26"/>
      <c r="M65" s="26"/>
      <c r="N65" s="26"/>
    </row>
    <row r="66" spans="1:14" s="5" customFormat="1" ht="31.5" customHeight="1">
      <c r="A66" s="78" t="s">
        <v>52</v>
      </c>
      <c r="B66" s="25"/>
      <c r="C66" s="25"/>
      <c r="D66" s="25"/>
      <c r="E66" s="25"/>
      <c r="F66" s="25"/>
      <c r="G66" s="25"/>
      <c r="H66" s="32" t="s">
        <v>47</v>
      </c>
      <c r="I66" s="32" t="s">
        <v>47</v>
      </c>
      <c r="J66" s="26"/>
      <c r="K66" s="26"/>
      <c r="L66" s="26"/>
      <c r="M66" s="26"/>
      <c r="N66" s="26"/>
    </row>
    <row r="67" spans="1:14" s="5" customFormat="1" ht="19.5" customHeight="1">
      <c r="A67" s="78" t="s">
        <v>53</v>
      </c>
      <c r="B67" s="25"/>
      <c r="C67" s="25"/>
      <c r="D67" s="25"/>
      <c r="E67" s="25"/>
      <c r="F67" s="25"/>
      <c r="G67" s="25"/>
      <c r="H67" s="26"/>
      <c r="I67" s="32" t="s">
        <v>47</v>
      </c>
      <c r="J67" s="26"/>
      <c r="K67" s="26"/>
      <c r="L67" s="26"/>
      <c r="M67" s="26"/>
      <c r="N67" s="26"/>
    </row>
    <row r="68" spans="1:14" s="5" customFormat="1" ht="18.75">
      <c r="A68" s="47" t="s">
        <v>54</v>
      </c>
      <c r="B68" s="69" t="s">
        <v>55</v>
      </c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1"/>
    </row>
    <row r="69" spans="1:14" s="5" customFormat="1" ht="18.75">
      <c r="A69" s="48" t="s">
        <v>56</v>
      </c>
      <c r="B69" s="49">
        <f>+B70+B71+B76+B79+B80</f>
        <v>0</v>
      </c>
      <c r="C69" s="49">
        <f t="shared" ref="C69:M69" si="0">+C70+C71+C76+C79+C80</f>
        <v>6000</v>
      </c>
      <c r="D69" s="49">
        <f t="shared" si="0"/>
        <v>0</v>
      </c>
      <c r="E69" s="49">
        <f t="shared" si="0"/>
        <v>2000</v>
      </c>
      <c r="F69" s="49">
        <f t="shared" si="0"/>
        <v>1000</v>
      </c>
      <c r="G69" s="49">
        <f t="shared" si="0"/>
        <v>1000</v>
      </c>
      <c r="H69" s="49">
        <f t="shared" si="0"/>
        <v>0</v>
      </c>
      <c r="I69" s="49">
        <f t="shared" si="0"/>
        <v>0</v>
      </c>
      <c r="J69" s="49">
        <f t="shared" si="0"/>
        <v>0</v>
      </c>
      <c r="K69" s="49">
        <f t="shared" si="0"/>
        <v>0</v>
      </c>
      <c r="L69" s="49">
        <f t="shared" si="0"/>
        <v>0</v>
      </c>
      <c r="M69" s="49">
        <f t="shared" si="0"/>
        <v>0</v>
      </c>
      <c r="N69" s="50">
        <f>SUM(B69:M69)</f>
        <v>10000</v>
      </c>
    </row>
    <row r="70" spans="1:14" s="5" customFormat="1" ht="18.75">
      <c r="A70" s="27" t="s">
        <v>57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50">
        <f t="shared" ref="N70:N82" si="1">SUM(B70:M70)</f>
        <v>0</v>
      </c>
    </row>
    <row r="71" spans="1:14" s="5" customFormat="1" ht="18.75">
      <c r="A71" s="27" t="s">
        <v>58</v>
      </c>
      <c r="B71" s="7">
        <f>SUM(B72:B75)</f>
        <v>0</v>
      </c>
      <c r="C71" s="7">
        <f t="shared" ref="C71:M71" si="2">SUM(C72:C75)</f>
        <v>6000</v>
      </c>
      <c r="D71" s="7">
        <f t="shared" si="2"/>
        <v>0</v>
      </c>
      <c r="E71" s="7">
        <f t="shared" si="2"/>
        <v>2000</v>
      </c>
      <c r="F71" s="7">
        <f t="shared" si="2"/>
        <v>1000</v>
      </c>
      <c r="G71" s="7">
        <f t="shared" si="2"/>
        <v>1000</v>
      </c>
      <c r="H71" s="7">
        <f t="shared" si="2"/>
        <v>0</v>
      </c>
      <c r="I71" s="7">
        <f t="shared" si="2"/>
        <v>0</v>
      </c>
      <c r="J71" s="7">
        <f t="shared" si="2"/>
        <v>0</v>
      </c>
      <c r="K71" s="7">
        <f t="shared" si="2"/>
        <v>0</v>
      </c>
      <c r="L71" s="7">
        <f t="shared" si="2"/>
        <v>0</v>
      </c>
      <c r="M71" s="7">
        <f t="shared" si="2"/>
        <v>0</v>
      </c>
      <c r="N71" s="50">
        <f t="shared" si="1"/>
        <v>10000</v>
      </c>
    </row>
    <row r="72" spans="1:14" s="5" customFormat="1" ht="18.75">
      <c r="A72" s="21" t="s">
        <v>59</v>
      </c>
      <c r="B72" s="8"/>
      <c r="C72" s="8">
        <v>1200</v>
      </c>
      <c r="D72" s="8"/>
      <c r="E72" s="8"/>
      <c r="F72" s="8"/>
      <c r="G72" s="8"/>
      <c r="H72" s="9"/>
      <c r="I72" s="9"/>
      <c r="J72" s="9"/>
      <c r="K72" s="9"/>
      <c r="L72" s="9"/>
      <c r="M72" s="9"/>
      <c r="N72" s="50">
        <f t="shared" si="1"/>
        <v>1200</v>
      </c>
    </row>
    <row r="73" spans="1:14" s="5" customFormat="1" ht="18.75">
      <c r="A73" s="21" t="s">
        <v>60</v>
      </c>
      <c r="B73" s="8"/>
      <c r="C73" s="8"/>
      <c r="D73" s="8"/>
      <c r="E73" s="8">
        <v>2000</v>
      </c>
      <c r="F73" s="8">
        <v>1000</v>
      </c>
      <c r="G73" s="8">
        <v>1000</v>
      </c>
      <c r="H73" s="9"/>
      <c r="I73" s="9"/>
      <c r="J73" s="9"/>
      <c r="K73" s="9"/>
      <c r="L73" s="9"/>
      <c r="M73" s="9"/>
      <c r="N73" s="50">
        <f t="shared" si="1"/>
        <v>4000</v>
      </c>
    </row>
    <row r="74" spans="1:14" s="5" customFormat="1" ht="18.75">
      <c r="A74" s="28" t="s">
        <v>61</v>
      </c>
      <c r="B74" s="8"/>
      <c r="C74" s="8">
        <v>4800</v>
      </c>
      <c r="D74" s="8"/>
      <c r="E74" s="8"/>
      <c r="F74" s="8"/>
      <c r="G74" s="8"/>
      <c r="H74" s="9"/>
      <c r="I74" s="9"/>
      <c r="J74" s="9"/>
      <c r="K74" s="9"/>
      <c r="L74" s="9"/>
      <c r="M74" s="9"/>
      <c r="N74" s="50">
        <f t="shared" si="1"/>
        <v>4800</v>
      </c>
    </row>
    <row r="75" spans="1:14" s="5" customFormat="1" ht="18.75">
      <c r="A75" s="28" t="s">
        <v>62</v>
      </c>
      <c r="B75" s="8"/>
      <c r="C75" s="8"/>
      <c r="D75" s="8"/>
      <c r="E75" s="8"/>
      <c r="F75" s="8"/>
      <c r="G75" s="8"/>
      <c r="H75" s="9"/>
      <c r="I75" s="9"/>
      <c r="J75" s="9"/>
      <c r="K75" s="9"/>
      <c r="L75" s="9"/>
      <c r="M75" s="9"/>
      <c r="N75" s="50">
        <f t="shared" si="1"/>
        <v>0</v>
      </c>
    </row>
    <row r="76" spans="1:14" s="5" customFormat="1" ht="18.75">
      <c r="A76" s="27" t="s">
        <v>63</v>
      </c>
      <c r="B76" s="7">
        <f>+B77+B78</f>
        <v>0</v>
      </c>
      <c r="C76" s="7">
        <f t="shared" ref="C76:M76" si="3">+C77+C78</f>
        <v>0</v>
      </c>
      <c r="D76" s="7">
        <f t="shared" si="3"/>
        <v>0</v>
      </c>
      <c r="E76" s="7">
        <f t="shared" si="3"/>
        <v>0</v>
      </c>
      <c r="F76" s="7">
        <f t="shared" si="3"/>
        <v>0</v>
      </c>
      <c r="G76" s="7">
        <f t="shared" si="3"/>
        <v>0</v>
      </c>
      <c r="H76" s="7">
        <f t="shared" si="3"/>
        <v>0</v>
      </c>
      <c r="I76" s="7">
        <f t="shared" si="3"/>
        <v>0</v>
      </c>
      <c r="J76" s="7">
        <f t="shared" si="3"/>
        <v>0</v>
      </c>
      <c r="K76" s="7">
        <f t="shared" si="3"/>
        <v>0</v>
      </c>
      <c r="L76" s="7">
        <f t="shared" si="3"/>
        <v>0</v>
      </c>
      <c r="M76" s="7">
        <f t="shared" si="3"/>
        <v>0</v>
      </c>
      <c r="N76" s="50">
        <f t="shared" si="1"/>
        <v>0</v>
      </c>
    </row>
    <row r="77" spans="1:14" s="5" customFormat="1" ht="18.75">
      <c r="A77" s="21" t="s">
        <v>64</v>
      </c>
      <c r="B77" s="8"/>
      <c r="C77" s="8"/>
      <c r="D77" s="8"/>
      <c r="E77" s="8"/>
      <c r="F77" s="8"/>
      <c r="G77" s="8"/>
      <c r="H77" s="9"/>
      <c r="I77" s="9"/>
      <c r="J77" s="9"/>
      <c r="K77" s="9"/>
      <c r="L77" s="9"/>
      <c r="M77" s="9"/>
      <c r="N77" s="50">
        <f t="shared" si="1"/>
        <v>0</v>
      </c>
    </row>
    <row r="78" spans="1:14" s="5" customFormat="1" ht="18.75">
      <c r="A78" s="21" t="s">
        <v>65</v>
      </c>
      <c r="B78" s="8"/>
      <c r="C78" s="8"/>
      <c r="D78" s="8"/>
      <c r="E78" s="8"/>
      <c r="F78" s="8"/>
      <c r="G78" s="8"/>
      <c r="H78" s="9"/>
      <c r="I78" s="9"/>
      <c r="J78" s="9"/>
      <c r="K78" s="9"/>
      <c r="L78" s="9"/>
      <c r="M78" s="9"/>
      <c r="N78" s="50">
        <f t="shared" si="1"/>
        <v>0</v>
      </c>
    </row>
    <row r="79" spans="1:14" s="5" customFormat="1" ht="18.75">
      <c r="A79" s="27" t="s">
        <v>66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50">
        <f t="shared" si="1"/>
        <v>0</v>
      </c>
    </row>
    <row r="80" spans="1:14" s="5" customFormat="1" ht="18.75">
      <c r="A80" s="29" t="s">
        <v>67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50">
        <f t="shared" si="1"/>
        <v>0</v>
      </c>
    </row>
    <row r="81" spans="1:14" s="5" customFormat="1" ht="18.75">
      <c r="A81" s="72" t="s">
        <v>68</v>
      </c>
      <c r="B81" s="76">
        <f>+B69+C69+D69</f>
        <v>6000</v>
      </c>
      <c r="C81" s="77"/>
      <c r="D81" s="77"/>
      <c r="E81" s="76">
        <f t="shared" ref="E81" si="4">+E69+F69+G69</f>
        <v>4000</v>
      </c>
      <c r="F81" s="77"/>
      <c r="G81" s="77"/>
      <c r="H81" s="76">
        <f t="shared" ref="H81" si="5">+H69+I69+J69</f>
        <v>0</v>
      </c>
      <c r="I81" s="77"/>
      <c r="J81" s="77"/>
      <c r="K81" s="76">
        <f t="shared" ref="K81" si="6">+K69+L69+M69</f>
        <v>0</v>
      </c>
      <c r="L81" s="77"/>
      <c r="M81" s="77"/>
      <c r="N81" s="50">
        <f t="shared" si="1"/>
        <v>10000</v>
      </c>
    </row>
    <row r="82" spans="1:14" s="5" customFormat="1" ht="18.75">
      <c r="A82" s="74"/>
      <c r="B82" s="76">
        <f>SUM(B81:M81)</f>
        <v>10000</v>
      </c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50">
        <f t="shared" si="1"/>
        <v>10000</v>
      </c>
    </row>
    <row r="83" spans="1:14" s="5" customFormat="1" ht="6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1:14" s="5" customFormat="1" ht="18.75">
      <c r="A84" s="30" t="s">
        <v>69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10"/>
    </row>
    <row r="85" spans="1:14" s="5" customFormat="1" ht="6" customHeight="1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10"/>
    </row>
    <row r="86" spans="1:14" s="5" customFormat="1" ht="18.75">
      <c r="A86" s="75" t="s">
        <v>70</v>
      </c>
      <c r="B86" s="75"/>
      <c r="C86" s="75"/>
      <c r="D86" s="75"/>
      <c r="E86" s="75" t="s">
        <v>71</v>
      </c>
      <c r="F86" s="75"/>
      <c r="G86" s="75"/>
      <c r="H86" s="75"/>
      <c r="I86" s="75" t="s">
        <v>72</v>
      </c>
      <c r="J86" s="75"/>
      <c r="K86" s="75"/>
      <c r="L86" s="75"/>
      <c r="M86" s="10"/>
    </row>
    <row r="87" spans="1:14" s="39" customFormat="1" ht="40.5" customHeight="1">
      <c r="A87" s="66" t="s">
        <v>79</v>
      </c>
      <c r="B87" s="67"/>
      <c r="C87" s="67"/>
      <c r="D87" s="68"/>
      <c r="E87" s="66" t="s">
        <v>92</v>
      </c>
      <c r="F87" s="67"/>
      <c r="G87" s="67"/>
      <c r="H87" s="68"/>
      <c r="I87" s="66" t="s">
        <v>93</v>
      </c>
      <c r="J87" s="67"/>
      <c r="K87" s="67"/>
      <c r="L87" s="68"/>
      <c r="M87" s="38"/>
    </row>
    <row r="88" spans="1:14" s="39" customFormat="1" ht="21.75" customHeight="1">
      <c r="A88" s="66" t="s">
        <v>87</v>
      </c>
      <c r="B88" s="67"/>
      <c r="C88" s="67"/>
      <c r="D88" s="68"/>
      <c r="E88" s="66" t="s">
        <v>73</v>
      </c>
      <c r="F88" s="67"/>
      <c r="G88" s="67"/>
      <c r="H88" s="68"/>
      <c r="I88" s="66" t="s">
        <v>73</v>
      </c>
      <c r="J88" s="67"/>
      <c r="K88" s="67"/>
      <c r="L88" s="68"/>
      <c r="M88" s="38"/>
    </row>
    <row r="89" spans="1:14" s="39" customFormat="1" ht="59.25" customHeight="1">
      <c r="A89" s="66" t="s">
        <v>74</v>
      </c>
      <c r="B89" s="67"/>
      <c r="C89" s="67"/>
      <c r="D89" s="68"/>
      <c r="E89" s="66" t="s">
        <v>73</v>
      </c>
      <c r="F89" s="67"/>
      <c r="G89" s="67"/>
      <c r="H89" s="68"/>
      <c r="I89" s="66" t="s">
        <v>73</v>
      </c>
      <c r="J89" s="67"/>
      <c r="K89" s="67"/>
      <c r="L89" s="68"/>
      <c r="M89" s="38"/>
    </row>
    <row r="90" spans="1:14" s="39" customFormat="1" ht="6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38"/>
    </row>
    <row r="91" spans="1:14" s="2" customFormat="1" ht="18.75">
      <c r="A91" s="12" t="s">
        <v>75</v>
      </c>
    </row>
    <row r="92" spans="1:14" s="2" customFormat="1" ht="18.75">
      <c r="A92" s="20" t="s">
        <v>76</v>
      </c>
    </row>
    <row r="93" spans="1:14" s="5" customFormat="1" ht="18.75">
      <c r="A93" s="20" t="s">
        <v>77</v>
      </c>
    </row>
    <row r="94" spans="1:14" ht="5.25" customHeight="1"/>
    <row r="95" spans="1:14" s="2" customFormat="1" ht="18.75">
      <c r="A95" s="2" t="s">
        <v>81</v>
      </c>
    </row>
    <row r="96" spans="1:14" s="5" customFormat="1" ht="18.75">
      <c r="A96" s="5" t="s">
        <v>82</v>
      </c>
    </row>
  </sheetData>
  <mergeCells count="37">
    <mergeCell ref="B68:N68"/>
    <mergeCell ref="A56:A58"/>
    <mergeCell ref="B57:D57"/>
    <mergeCell ref="A86:D86"/>
    <mergeCell ref="E86:H86"/>
    <mergeCell ref="I86:L86"/>
    <mergeCell ref="H81:J81"/>
    <mergeCell ref="K81:M81"/>
    <mergeCell ref="A81:A82"/>
    <mergeCell ref="B82:M82"/>
    <mergeCell ref="B81:D81"/>
    <mergeCell ref="E81:G81"/>
    <mergeCell ref="A89:D89"/>
    <mergeCell ref="E89:H89"/>
    <mergeCell ref="I89:L89"/>
    <mergeCell ref="I87:L87"/>
    <mergeCell ref="A87:D87"/>
    <mergeCell ref="E87:H87"/>
    <mergeCell ref="A88:D88"/>
    <mergeCell ref="E88:H88"/>
    <mergeCell ref="I88:L88"/>
    <mergeCell ref="A1:N1"/>
    <mergeCell ref="A2:N2"/>
    <mergeCell ref="A3:N3"/>
    <mergeCell ref="B56:N56"/>
    <mergeCell ref="E57:G57"/>
    <mergeCell ref="H57:J57"/>
    <mergeCell ref="A49:G49"/>
    <mergeCell ref="A10:N10"/>
    <mergeCell ref="A9:N9"/>
    <mergeCell ref="A19:N19"/>
    <mergeCell ref="A22:N22"/>
    <mergeCell ref="N57:N58"/>
    <mergeCell ref="B34:C34"/>
    <mergeCell ref="B42:C42"/>
    <mergeCell ref="B45:C45"/>
    <mergeCell ref="K57:M57"/>
  </mergeCells>
  <printOptions horizontalCentered="1"/>
  <pageMargins left="0.98425196850393704" right="0.39370078740157483" top="0.59055118110236227" bottom="0.59055118110236227" header="0.59055118110236227" footer="0.59055118110236227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กิจกรรม</vt:lpstr>
      <vt:lpstr>กิจกรรม!Print_Area</vt:lpstr>
    </vt:vector>
  </TitlesOfParts>
  <Company>student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SRU</cp:lastModifiedBy>
  <cp:revision/>
  <cp:lastPrinted>2016-08-24T02:44:29Z</cp:lastPrinted>
  <dcterms:created xsi:type="dcterms:W3CDTF">2012-06-27T02:12:05Z</dcterms:created>
  <dcterms:modified xsi:type="dcterms:W3CDTF">2016-08-24T02:46:21Z</dcterms:modified>
</cp:coreProperties>
</file>