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 tabRatio="930"/>
  </bookViews>
  <sheets>
    <sheet name="1โครการ 1 กิจกรรม" sheetId="31" r:id="rId1"/>
  </sheets>
  <definedNames>
    <definedName name="AccessDatabase" hidden="1">"C:\Pongsuk\ประมาณการ ภาคปกติ.mdb"</definedName>
    <definedName name="_xlnm.Print_Area" localSheetId="0">'1โครการ 1 กิจกรรม'!$A$1:$N$130</definedName>
    <definedName name="ทำนุ" localSheetId="0">#REF!</definedName>
    <definedName name="ทำนุ">#REF!</definedName>
    <definedName name="ประมาณการ_ภาคปกติ_ภาค1_List" localSheetId="0">#REF!</definedName>
    <definedName name="ประมาณการ_ภาคปกติ_ภาค1_List">#REF!</definedName>
    <definedName name="พัฒนาการสอนเป็นอังกฤษ">#REF!</definedName>
  </definedNames>
  <calcPr calcId="124519"/>
</workbook>
</file>

<file path=xl/calcChain.xml><?xml version="1.0" encoding="utf-8"?>
<calcChain xmlns="http://schemas.openxmlformats.org/spreadsheetml/2006/main">
  <c r="B45" i="31"/>
  <c r="N103"/>
  <c r="N104"/>
  <c r="N105"/>
  <c r="N106"/>
  <c r="N107"/>
  <c r="N108"/>
  <c r="N109"/>
  <c r="N110"/>
  <c r="N111"/>
  <c r="N112"/>
  <c r="N113"/>
  <c r="N114"/>
  <c r="N102"/>
  <c r="B49"/>
  <c r="B54"/>
  <c r="L55"/>
  <c r="L57"/>
  <c r="L60"/>
  <c r="B64"/>
  <c r="L65"/>
  <c r="L71"/>
  <c r="L67"/>
  <c r="B76"/>
  <c r="L78"/>
  <c r="L80"/>
  <c r="B85"/>
  <c r="L88"/>
  <c r="M109" l="1"/>
  <c r="L109"/>
  <c r="K109"/>
  <c r="J109"/>
  <c r="I109"/>
  <c r="H109"/>
  <c r="G109"/>
  <c r="F109"/>
  <c r="E109"/>
  <c r="D109"/>
  <c r="C109"/>
  <c r="B109"/>
  <c r="M104"/>
  <c r="L104"/>
  <c r="K104"/>
  <c r="K102" s="1"/>
  <c r="J104"/>
  <c r="I104"/>
  <c r="I102" s="1"/>
  <c r="H104"/>
  <c r="G104"/>
  <c r="F104"/>
  <c r="F102" s="1"/>
  <c r="E104"/>
  <c r="D104"/>
  <c r="D102" s="1"/>
  <c r="C104"/>
  <c r="B104"/>
  <c r="M102"/>
  <c r="L102"/>
  <c r="J102"/>
  <c r="H102"/>
  <c r="G102"/>
  <c r="E102"/>
  <c r="C102"/>
  <c r="B102"/>
  <c r="E114" l="1"/>
  <c r="K114"/>
  <c r="B114"/>
  <c r="H114"/>
  <c r="B115" l="1"/>
</calcChain>
</file>

<file path=xl/sharedStrings.xml><?xml version="1.0" encoding="utf-8"?>
<sst xmlns="http://schemas.openxmlformats.org/spreadsheetml/2006/main" count="180" uniqueCount="120">
  <si>
    <t>มหาวิทยาลัยราชภัฏสุราษฎร์ธานี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</si>
  <si>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</si>
  <si>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</si>
  <si>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</si>
  <si>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</si>
  <si>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</si>
  <si>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</si>
  <si>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</si>
  <si>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</si>
  <si>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</si>
  <si>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</si>
  <si>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</si>
  <si>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</si>
  <si>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งบดำเนินงาน</t>
  </si>
  <si>
    <t>บาท</t>
  </si>
  <si>
    <t>ผลที่คาดว่าจะได้รับของโครงการ :</t>
  </si>
  <si>
    <t>รายละเอียดค่าใช้จ่าย</t>
  </si>
  <si>
    <t>1.1)  ค่าตอบแทน</t>
  </si>
  <si>
    <t>1.2)  ค่าใช้สอย</t>
  </si>
  <si>
    <t>1.3)  ค่าวัสดุ</t>
  </si>
  <si>
    <t>3)  ตัวชี้วัดเชิงเวลา  :</t>
  </si>
  <si>
    <t>4)  ตัวชี้วัดเชิงต้นทุน  :</t>
  </si>
  <si>
    <t>1.หลักการและเหตุผล  :</t>
  </si>
  <si>
    <t>2.วัตถุประสงค์ของโครงการ  :</t>
  </si>
  <si>
    <t>ตัวชี้วัดความสำเร็จของกิจกรรม  :</t>
  </si>
  <si>
    <t>รวม</t>
  </si>
  <si>
    <t>รวมงบประมาณ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</si>
  <si>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</si>
  <si>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</si>
  <si>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</si>
  <si>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</si>
  <si>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</si>
  <si>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งบรายจ่าย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</si>
  <si>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</si>
  <si>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</si>
  <si>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</si>
  <si>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</si>
  <si>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</si>
  <si>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</si>
  <si>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</si>
  <si>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</si>
  <si>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</si>
  <si>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</si>
  <si>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ค่าที่ดินสิ่งก่อสร้าง</t>
  </si>
  <si>
    <t>4. งบเงินอุดหนุน</t>
  </si>
  <si>
    <t>5. งบรายจ่ายอื่น</t>
  </si>
  <si>
    <t>แผนการดำเนินงาน /  แผนการใช้จ่ายงบประมาณ  :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</si>
  <si>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</si>
  <si>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</si>
  <si>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</si>
  <si>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</si>
  <si>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ขั้นตอนการดำเนินงาน</t>
  </si>
  <si>
    <t>4. การบูรณาการกับการเรียนการสอน/การวิจัย (ระบุชื่อรายวิชา/หัวข้อวิจัย)</t>
  </si>
  <si>
    <t xml:space="preserve">7.เป้าหมายของโครงการ  : </t>
  </si>
  <si>
    <t xml:space="preserve">8.งบประมาณของโครงการ  : </t>
  </si>
  <si>
    <t>รายละเอียดโครงการ ประจำปีงบประมาณ พ.ศ. 2560</t>
  </si>
  <si>
    <t>หน่วยงาน คณะพยาบาลศาสตร์</t>
  </si>
  <si>
    <t xml:space="preserve">          ปัจจุบันของประชากรกลุ่มผู้สูงอายุ มีแนวโน้มเพิ่มขึ้น ทั้งนี้โครงสร้างทางอายุของประชากร ประกอบด้วย 3 กลุ่มใหญ่ๆ คือ ประชากรวัยเด็ก (อายุน้อยกว่า 15 ปี) วัยแรงงาน (อายุ 15-59 ปี) และวัยสูงอายุ (อายุ 60 ปีขึ้นไป) พบว่า ในระหว่างปี พ.ศ.2553 – พ.ศ.2583 สัดส่วนของประชากรวัยเด็ก และวัยแรงงาน มีแนวโน้มลดลง ในขณะที่สัดส่วนของประชากรสูงอายุ มีแนวโน้มเพิ่มขึ้นอย่างต่อเนื่อง ถือเป็นกลุ่มที่มีสัดส่วนของผู้ประสบภาวะ ยากลำบากสูงกว่าวัยอื่นทั้งหมด ความยากจนเป็นปัจจัยแรก ที่นำมาสู่ภาวะดังกล่าว เนื่องจากผู้สูงอายุส่วนใหญ่ได้ปรับเปลี่ยนบทบาทจากผู้ให้มาเป็นผู้รับการอุดหนุน  อีกทั้งผู้สูงอายุส่วนใหญ่ไม่มีหลักประกันทั้งในรูปแบบ  เงินบำนาญ เงินออม ตลอดจนการที่ต้องเกษียณการทำงานจากภาคแรงงานในระบบ  จากมีการศึกษาน้อย การขาดความชำนาญในการใช้เทคโนโลยีสมัยใหม่ การมีจำนวนบุตรที่จะเป็นผู้ให้การเกื้อหนุนด้านการเงินลดลงเป็นลำดับ ประกอบกับ ความเสื่อมของสภาพร่างกายตามวัยและโรคภัยที่มากขึ้นก็เป็นสาเหตุที่ทำให้ ผลผลิตที่ได้จากภาคเกษตรกรรมก็ลดลงด้วยเนื่องจากความเสื่อมถอยของร่างกายตามวัยที่สูงขึ้น สาเหตุดังกล่าวเหล่านี้ก่อให้เกิดการพึ่งพาที่สูงขึ้นของผู้สูงอายุ ส่งผลให้ผู้สูงอายุมีความต้องการการดูแลระยะยาวจากบุตรหลาน ชุมชน และสังคม  จำเป็นอย่างยิ่งที่คนรุ่นหลังจะต้องให้ความสำคัญในการยกย่องให้การดูแล สุขภาพจิต สุขภาพกายให้มีคุณภาพชีวิตที่ดี เป็นการเชิดชูเกียรติให้ผู้สูงอายุ สามารถดำรงชีวิตอยู่ในสังคมอย่างมีความสุข จะเห็นได้จากข้อมูลประชากรผู้สูงอายุ จากร้อยละ 13.2 ใน พ.ศ. 2553 เป็นร้อยละ 32.1 ใน พ.ศ.2583 การที่สังคมไทยมีโครงสร้างประชากรผู้สูงอายุเกินร้อยละ 10 ของประชากรทั้งหมด ถือได้ว่าสังคมไทยเข้าสู่ภาวะสังคมผู้สูงอายุอย่างแท้จริง</t>
  </si>
  <si>
    <t xml:space="preserve">          จากสภาพปัญหาและสถานการณ์ของผู้สูงอายุดังกล่าวแล้ว ส่งผลกระทบทางด้านสุขภาพ เศรษฐกิจ สังคม รวมทั้งการส่งเสริมสุขภาพ การป้องกันโรค ในผู้สูงอายุที่ยังมีสุขภาพดีให้มีสุขภาพแข็งแรง เพื่อยืดเวลาที่จะเกิดการเจ็บป่วยเรื้อรังออกไปและในผู้สูงอายุ ที่เจ็บป่วยให้หายหรือทุเลา จากความพิการหรือทุพพลภาพ การยืดเวลาของการเข้าสู่ภาวะทุพพลภาพออกไป รวมถึงการเตรียมการเพื่อรองรับสภาพปัญหาดังกล่าว คณะพยาบาลศาสตร์ มหาวิทยาลัยราชภัฏสุราษฎร์ธานี ซึ่งเป็นสถาบันผลิตพยาบาล ได้ตระหนักถึงปัญหาของสังคมผู้สูงอายุ จึงได้ดำเนินการจัดทำโครงการโรงเรียนผู้สูงอายุขึ้น การจัดการศึกษาตามอัธยาศัยอีกรูปแบบหนึ่ง ที่ต้องการให้ผู้สูงอายุมีความรู้ ความเข้าใจในเรื่องที่มีความสำคัญต่อการดำเนินชีวิต โดยใช้แนวคิดที่ตระหนักถึงคุณค่า ความสำคัญ และพลังของผู้สูงอายุ เพื่อสร้างพื้นที่ส่งเสริมการเรียนรู้และพัฒนาศักยภาพผู้สูงอายุ บนพื้นฐานการมีส่วนร่วมของชุมชน ท้องถิ่น และภาคีเครือข่าย การจัดตั้งโรงเรียนผู้สูงอายุยังสอดคล้องกับรัฐธรรมนูญแห่งราชอาณาจักรไทย พุทธศักราช 2550 พระราชบัญญัติผู้สูงอายุแห่งชาติ พ.ศ.2546 และแผนระดับชาติหลายฉบับ ที่ให้ความสำคัญกับการศึกษาเรียนรู้ต่อชีวิตการพัฒนาศักยภาพของบุคคลอย่างต่อเนื่อง การมีส่วนร่วมในกิจกรรมทางสังคมและการเข้าถึงข้อมูลข่าวสารที่เป็นประโยชน์กรมกิจการผู้สูงอายุ</t>
  </si>
  <si>
    <t>1) เพื่อสร้างการมีส่วนร่วมของสมาชิกในเครือข่าย ในการพัฒนาความเข้มแข็งของการจัดตั้งโรงเรียนผู้สูงอายุ</t>
  </si>
  <si>
    <t>2) เพื่อให้เกิดการร่วมรับรู้ ร่วมคิด ร่วมตัดสินใจเพื่อเสริมสร้างความภาคภูมิใจและตระหนักในคุณค่าการจัดตั้งโรงเรียนผู้สูงอายุ</t>
  </si>
  <si>
    <t>3) เพื่อให้เครือข่ายดำเนินไปได้อย่างต่อเนื่อง และบรรลุเป้าหมายอย่างสมบูรณ์</t>
  </si>
  <si>
    <t>4) เพื่อการดำรงอยู่ของเครือข่าย  การเกื้อหนุนพึ่งพากันอย่างต่อเนื่อง</t>
  </si>
  <si>
    <t>5) เป็นต้นแบบการจัดตั้งเครือข่ายร่วมกันของเครือข่ายด้านผู้สูงอายุ</t>
  </si>
  <si>
    <t>1) ระดับหลักสูตร สกอ. ตัวบ่งชี้ที่ 5.2 การวางระบบผู้สอนและกระบวนการจัดการเรียนการสอน</t>
  </si>
  <si>
    <t>2) ระดับคณะสกอ. ตัวบ่งชี้ที่ 3.1 การบริการวิชาการแก่สังคม</t>
  </si>
  <si>
    <t>3) สภาการพยาบาลตัวบ่งชี้ที่ 24 การบริการวิชาการแก่สังคม</t>
  </si>
  <si>
    <t xml:space="preserve">1)  ตัวชี้วัดเชิงคุณภาพ : </t>
  </si>
  <si>
    <t xml:space="preserve">   ตัวชี้วัดแผนยุทธศาสตร์</t>
  </si>
  <si>
    <t>5. ความสอดคล้องตัวบ่งชี้หรือตัวชี้วัดของ สกอ.หรือ กพร.</t>
  </si>
  <si>
    <t>6.2 ร้อยละของผู้เข้ารับการบริการและนำความรู้ไปใช้ประโยชน์</t>
  </si>
  <si>
    <r>
      <t xml:space="preserve">6.3 </t>
    </r>
    <r>
      <rPr>
        <sz val="13"/>
        <rFont val="TH SarabunPSK"/>
        <family val="2"/>
      </rPr>
      <t>ร้อยละโครงการบริการวิชาการที่นำความรู้และประสบการณ์จากการให้บริการมาใช้ในการพัฒนาการเรียนการสอนและ/หรือการวิจัย</t>
    </r>
  </si>
  <si>
    <t>6.4 ระดับความสำเร็จของการจัดทำฐานข้อมูลชุมชมท้องถิ่น</t>
  </si>
  <si>
    <t>6.5 ระบบและกลไกการบริการวิชาการแก่สังคมตามเป้าหมายของมหาวิทยาลัย</t>
  </si>
  <si>
    <t>(1) ผู้สูงอายุที่อยู่ในชุมชนได้เข้ามามีส่วนร่วม มีความสัมพันธ์ที่ดีกับคนในวัยเดียวกันและคนต่างวัย ได้รับการยอมรับในฐานะสมาชิกของกลุ่ม ทำให้สุขภาพกายแข็งแรง จิตใจคลายเหงา และมีจิตปัญญา รู้เท่าทันและเข้าใจสิ่งต่างๆ ที่เกิดขึ้น สามารถปรับตัวและดำเนินชีวิตได้อย่างเหมาะสมตามวัยมีคุณภาพชีวิตที่ดี</t>
  </si>
  <si>
    <t>(2) องค์กรปกครองส่วนท้องถิ่น / องค์กรที่เกี่ยวข้อง ตลอดจนภาคีเครือข่าย สามารถนำองค์ความรู้ที่เกิดขึ้นไปเป็นแนวทางในการสร้างโรงเรียนผู้สูงอายุในชุมชน</t>
  </si>
  <si>
    <t>(3) เกิดช่องทางการบูรณาการงานด้านผู้สูงอายุ ระหว่าง อปท. ชุมชน ภาคส่วนอื่นในท้องถิ่น และส่วนกลาง ในการร่วมพัฒนางานเพื่อตอบสนองความต้องการของผู้สูงอายุ</t>
  </si>
  <si>
    <t xml:space="preserve">ระยะที่ 1 : 1 ตุลาคม - 31 ธันวาคม 2559 เป็นเวลา 3 เดือน 
</t>
  </si>
  <si>
    <t>ระยะที่ 2 : 1 มกราคม - 31 มีนาคม 2560 เป็นเวลา 3  เดือน</t>
  </si>
  <si>
    <t xml:space="preserve">ระยะที่ 3 : 1 เมษายน - 30 มิถุนายน 2560  เป็นเวลา 3  เดือน
</t>
  </si>
  <si>
    <t xml:space="preserve">ระยะที่ 4 : 1 กรกฎาคม - 30 กันยายน 2560  เป็นเวลา 3  เดือน
</t>
  </si>
  <si>
    <t>ตัวแทนภาคีเครือข่าย  800 คน</t>
  </si>
  <si>
    <t>รายวิชาการพยาบาลผู้สูงอายุ</t>
  </si>
  <si>
    <t>ค่าตอบแทนวิทยากร (3 คนๆละ 2 ชั่วโมงๆละ  600 บาท)</t>
  </si>
  <si>
    <t>ค่าอาหารกลางวัน (10 คนๆละ 1 มื้อๆละ 120 บาท)</t>
  </si>
  <si>
    <t>ค่าอาหารว่าง (10 คนๆละ 2 มื้อๆละ 30 บาท)</t>
  </si>
  <si>
    <t>ค่าอุปกรณ์เครื่องเขียน จดบันทึก และแฟ้มเอกสาร (10 คนๆละ 50 บาท)</t>
  </si>
  <si>
    <t>ค่าตอบแทนวิทยากร (3 คนๆละ 2 ชั่วโมงๆละ  600 บาท*10 ครั้ง)</t>
  </si>
  <si>
    <t>ค่าอาหารกลางวัน (800 คนๆละ 1 มื้อๆละ 120 บาท)</t>
  </si>
  <si>
    <t>ค่าอาหารว่าง (800 คนๆละ 2 มื้อๆละ 30 บาท)</t>
  </si>
  <si>
    <t>ค่าเช่ารถและน้ำมันเชื้อเพลิง</t>
  </si>
  <si>
    <t>ค่าไวนิลขนาด 80 x 180 พร้อมขาตั้ง (20 ชุดๆละ 1,200 บาท)</t>
  </si>
  <si>
    <t>ค่าจัดทำเอกสารคู่มือนักเรียน (800 เล่มๆ ละ 70 บาท)</t>
  </si>
  <si>
    <t>ค่าทำรูปเล่มสรุปโครงการ (26 เล่มๆละ 200 บาท)</t>
  </si>
  <si>
    <t>ค่าหมึกพิมพ์ (1 หลอดๆละ 2500 บาท)</t>
  </si>
  <si>
    <t>ค่าวัสดุสำหรับโครงการ</t>
  </si>
  <si>
    <t>อุปกรณ์เครื่องเขียน จดบันทึก และแฟ้มเอกสาร วันประชุมตัวแทนเครือข่าย (800 คนๆละ 60 บาท )</t>
  </si>
  <si>
    <t>√</t>
  </si>
  <si>
    <t>1. มีเครือข่ายความร่วมมือด้านการจัดตั้งโรงเรียนผู้สูงอายุมากกว่าร้อยละ 80</t>
  </si>
  <si>
    <t>2. เครือข่ายร่วมกิจกรรมอย่างต่อเนื่องสม่ำเสมอมากกว่าร้อยละ 80</t>
  </si>
  <si>
    <t>1. ประเมินจำนวนเครือข่ายทำข้อตกลงความร่วมมือ</t>
  </si>
  <si>
    <t>2. ประเมินการเข้าร่วมกิจกรรม</t>
  </si>
  <si>
    <t>1. แบบประเมินข้อตกลงทำความร่วมมือ</t>
  </si>
  <si>
    <t xml:space="preserve">2. แบบประเมินกิจกรรม โครงการ
</t>
  </si>
  <si>
    <t>ผู้รับผิดชอบโครงการ :</t>
  </si>
  <si>
    <t xml:space="preserve">          นางวรรณา กุมารจันทร์</t>
  </si>
  <si>
    <t>3.แนวทางการดำเนินงานโครงการ  : ดำเนินโครงการโดยแบ่งเป็น 4 ระยะ ดังนี้</t>
  </si>
  <si>
    <t>ระยะที่ 1 การเตรียมความพร้อมของกรรมการ</t>
  </si>
  <si>
    <t>ระยะที่ 2 การเตรียมความพร้อมของเครือข่าย</t>
  </si>
  <si>
    <t>ระยะที่ 3 ประชุมจัดทำความตกลงความร่วมมือภาคีเครือข่าย</t>
  </si>
  <si>
    <t>ระยะที่ 4 สรุป ติดตาม และประเมินผล</t>
  </si>
  <si>
    <t>1)  ระยะที่ 1 การเตรียมความพร้อมของกรรมการ</t>
  </si>
  <si>
    <t>2)  ระยะที่ 2 การเตรียมความพร้อมของเครือข่าย</t>
  </si>
  <si>
    <t>3)  ระยะที่ 3 ประชุมจัดทำความตกลงความร่วมมือภาคีเครือข่าย</t>
  </si>
  <si>
    <t>4)  ระยะที่ 4 สรุป ติดตาม และประเมินผล</t>
  </si>
  <si>
    <t xml:space="preserve">          1. องค์กรได้แลกเปลี่ยนข้อมูลข่าวสาร ความต้องการ ในการจัดตั้งโรงเรียนผู้สูงอายุ</t>
  </si>
  <si>
    <t xml:space="preserve">          2. ลดความซ้ำซ้อนในการทำงาน ให้ความร่วมมือและทำงานในลักษณะที่เอื้อประโยชน์ซึ่งกันและกัน</t>
  </si>
  <si>
    <t xml:space="preserve">          3. ภาคีเครือข่าย สามารถนำองค์ความรู้ที่เกิดขึ้นไปเป็นแนวทางในการสร้างโรงเรียนผู้สูงอายุในชุมชน</t>
  </si>
  <si>
    <t xml:space="preserve">          4. ประชาชนโดยเฉพาะผู้สูงอายุได้ประโยชน์ในดำเนินเครือข่ายจัดตั้งโรงเรียนผู้สูงอายุ</t>
  </si>
  <si>
    <t>โครงการที่ 14 สร้างเครือข่ายโรงเรียนผู้สูงอายุ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</si>
</sst>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36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4"/>
      <name val="Cordia New"/>
      <family val="2"/>
    </font>
    <font>
      <sz val="10"/>
      <name val="Arial"/>
      <family val="2"/>
    </font>
    <font>
      <sz val="14"/>
      <name val="Cordia New"/>
      <charset val="22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1"/>
      <color theme="1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Calibri"/>
      <family val="2"/>
      <charset val="222"/>
    </font>
    <font>
      <b/>
      <sz val="14"/>
      <color indexed="8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sz val="14"/>
      <name val="TH SarabunIT๙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0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9" applyNumberFormat="0" applyAlignment="0" applyProtection="0"/>
    <xf numFmtId="0" fontId="14" fillId="22" borderId="10" applyNumberFormat="0" applyAlignment="0" applyProtection="0"/>
    <xf numFmtId="188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9" applyNumberFormat="0" applyAlignment="0" applyProtection="0"/>
    <xf numFmtId="0" fontId="21" fillId="0" borderId="14" applyNumberFormat="0" applyFill="0" applyAlignment="0" applyProtection="0"/>
    <xf numFmtId="0" fontId="22" fillId="23" borderId="0" applyNumberFormat="0" applyBorder="0" applyAlignment="0" applyProtection="0"/>
    <xf numFmtId="0" fontId="23" fillId="0" borderId="0"/>
    <xf numFmtId="0" fontId="9" fillId="0" borderId="0"/>
    <xf numFmtId="0" fontId="9" fillId="0" borderId="0"/>
    <xf numFmtId="0" fontId="10" fillId="24" borderId="15" applyNumberFormat="0" applyFont="0" applyAlignment="0" applyProtection="0"/>
    <xf numFmtId="0" fontId="24" fillId="21" borderId="16" applyNumberFormat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9" fillId="0" borderId="0"/>
    <xf numFmtId="0" fontId="10" fillId="0" borderId="0"/>
    <xf numFmtId="0" fontId="10" fillId="0" borderId="0"/>
    <xf numFmtId="0" fontId="28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91">
    <xf numFmtId="0" fontId="0" fillId="0" borderId="0" xfId="0"/>
    <xf numFmtId="0" fontId="6" fillId="0" borderId="0" xfId="6" applyFont="1"/>
    <xf numFmtId="0" fontId="8" fillId="0" borderId="2" xfId="0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2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7" fillId="0" borderId="0" xfId="6" applyFont="1"/>
    <xf numFmtId="0" fontId="7" fillId="0" borderId="0" xfId="6" applyFont="1" applyAlignment="1"/>
    <xf numFmtId="0" fontId="8" fillId="0" borderId="6" xfId="6" applyFont="1" applyBorder="1"/>
    <xf numFmtId="0" fontId="8" fillId="0" borderId="0" xfId="6" applyFont="1"/>
    <xf numFmtId="0" fontId="8" fillId="0" borderId="0" xfId="6" applyFont="1" applyBorder="1"/>
    <xf numFmtId="0" fontId="7" fillId="0" borderId="0" xfId="6" applyFont="1" applyAlignment="1">
      <alignment horizontal="left"/>
    </xf>
    <xf numFmtId="0" fontId="8" fillId="0" borderId="0" xfId="6" applyFont="1" applyAlignment="1">
      <alignment horizontal="left" indent="2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8" fillId="0" borderId="0" xfId="6" applyFont="1" applyAlignment="1">
      <alignment horizontal="center"/>
    </xf>
    <xf numFmtId="187" fontId="7" fillId="0" borderId="0" xfId="2" applyNumberFormat="1" applyFont="1"/>
    <xf numFmtId="49" fontId="8" fillId="0" borderId="0" xfId="0" applyNumberFormat="1" applyFont="1" applyAlignment="1">
      <alignment horizontal="left" indent="5"/>
    </xf>
    <xf numFmtId="49" fontId="8" fillId="0" borderId="0" xfId="6" applyNumberFormat="1" applyFont="1"/>
    <xf numFmtId="49" fontId="8" fillId="0" borderId="0" xfId="6" applyNumberFormat="1" applyFont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/>
    </xf>
    <xf numFmtId="49" fontId="7" fillId="0" borderId="0" xfId="6" applyNumberFormat="1" applyFont="1"/>
    <xf numFmtId="49" fontId="7" fillId="0" borderId="0" xfId="6" applyNumberFormat="1" applyFont="1" applyAlignment="1">
      <alignment horizontal="left"/>
    </xf>
    <xf numFmtId="187" fontId="30" fillId="0" borderId="6" xfId="1" applyNumberFormat="1" applyFont="1" applyBorder="1"/>
    <xf numFmtId="187" fontId="30" fillId="0" borderId="0" xfId="1" applyNumberFormat="1" applyFont="1"/>
    <xf numFmtId="187" fontId="31" fillId="0" borderId="0" xfId="1" applyNumberFormat="1" applyFont="1"/>
    <xf numFmtId="187" fontId="30" fillId="0" borderId="2" xfId="1" applyNumberFormat="1" applyFont="1" applyBorder="1" applyAlignment="1">
      <alignment vertical="center"/>
    </xf>
    <xf numFmtId="187" fontId="30" fillId="0" borderId="0" xfId="1" applyNumberFormat="1" applyFont="1" applyBorder="1"/>
    <xf numFmtId="0" fontId="32" fillId="0" borderId="6" xfId="6" applyFont="1" applyBorder="1"/>
    <xf numFmtId="0" fontId="32" fillId="0" borderId="0" xfId="6" applyFont="1"/>
    <xf numFmtId="0" fontId="33" fillId="0" borderId="0" xfId="6" applyFont="1"/>
    <xf numFmtId="0" fontId="32" fillId="0" borderId="0" xfId="0" applyFont="1"/>
    <xf numFmtId="49" fontId="32" fillId="0" borderId="0" xfId="6" applyNumberFormat="1" applyFont="1"/>
    <xf numFmtId="49" fontId="33" fillId="0" borderId="0" xfId="6" applyNumberFormat="1" applyFont="1"/>
    <xf numFmtId="187" fontId="33" fillId="0" borderId="0" xfId="6" applyNumberFormat="1" applyFont="1"/>
    <xf numFmtId="187" fontId="33" fillId="0" borderId="0" xfId="1" applyNumberFormat="1" applyFont="1"/>
    <xf numFmtId="0" fontId="32" fillId="0" borderId="2" xfId="0" applyFont="1" applyBorder="1" applyAlignment="1">
      <alignment vertical="center"/>
    </xf>
    <xf numFmtId="187" fontId="33" fillId="0" borderId="2" xfId="3" applyNumberFormat="1" applyFont="1" applyFill="1" applyBorder="1" applyAlignment="1">
      <alignment vertical="center"/>
    </xf>
    <xf numFmtId="187" fontId="33" fillId="0" borderId="1" xfId="3" applyNumberFormat="1" applyFont="1" applyFill="1" applyBorder="1"/>
    <xf numFmtId="0" fontId="32" fillId="0" borderId="1" xfId="0" applyFont="1" applyBorder="1"/>
    <xf numFmtId="0" fontId="32" fillId="0" borderId="0" xfId="6" applyFont="1" applyBorder="1"/>
    <xf numFmtId="187" fontId="34" fillId="0" borderId="0" xfId="6" applyNumberFormat="1" applyFont="1"/>
    <xf numFmtId="187" fontId="33" fillId="0" borderId="2" xfId="1" applyNumberFormat="1" applyFont="1" applyFill="1" applyBorder="1" applyAlignment="1">
      <alignment vertical="center"/>
    </xf>
    <xf numFmtId="187" fontId="33" fillId="0" borderId="1" xfId="1" applyNumberFormat="1" applyFont="1" applyFill="1" applyBorder="1"/>
    <xf numFmtId="0" fontId="32" fillId="0" borderId="1" xfId="0" applyFont="1" applyFill="1" applyBorder="1"/>
    <xf numFmtId="187" fontId="32" fillId="0" borderId="1" xfId="1" applyNumberFormat="1" applyFont="1" applyBorder="1"/>
    <xf numFmtId="187" fontId="32" fillId="2" borderId="1" xfId="0" applyNumberFormat="1" applyFont="1" applyFill="1" applyBorder="1"/>
    <xf numFmtId="0" fontId="35" fillId="0" borderId="2" xfId="0" applyFont="1" applyFill="1" applyBorder="1" applyAlignment="1">
      <alignment vertical="center"/>
    </xf>
    <xf numFmtId="0" fontId="8" fillId="0" borderId="0" xfId="6" applyFont="1" applyAlignment="1">
      <alignment horizontal="left"/>
    </xf>
    <xf numFmtId="0" fontId="7" fillId="2" borderId="2" xfId="0" applyFont="1" applyFill="1" applyBorder="1" applyAlignment="1">
      <alignment horizontal="center" vertical="center" wrapText="1" shrinkToFit="1"/>
    </xf>
    <xf numFmtId="0" fontId="8" fillId="2" borderId="0" xfId="6" applyFont="1" applyFill="1"/>
    <xf numFmtId="0" fontId="7" fillId="2" borderId="1" xfId="0" applyFont="1" applyFill="1" applyBorder="1" applyAlignment="1">
      <alignment horizontal="center" vertical="center" wrapText="1" shrinkToFit="1"/>
    </xf>
    <xf numFmtId="187" fontId="33" fillId="2" borderId="1" xfId="0" applyNumberFormat="1" applyFont="1" applyFill="1" applyBorder="1" applyAlignment="1">
      <alignment horizontal="center"/>
    </xf>
    <xf numFmtId="187" fontId="33" fillId="2" borderId="1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87" fontId="31" fillId="2" borderId="1" xfId="1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vertical="center" wrapText="1" shrinkToFit="1"/>
    </xf>
    <xf numFmtId="0" fontId="29" fillId="0" borderId="0" xfId="6" applyFont="1" applyAlignment="1">
      <alignment horizontal="center"/>
    </xf>
    <xf numFmtId="0" fontId="7" fillId="0" borderId="0" xfId="6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6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87" fontId="33" fillId="2" borderId="1" xfId="0" applyNumberFormat="1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187" fontId="33" fillId="2" borderId="7" xfId="0" applyNumberFormat="1" applyFont="1" applyFill="1" applyBorder="1" applyAlignment="1">
      <alignment horizontal="center"/>
    </xf>
    <xf numFmtId="187" fontId="33" fillId="2" borderId="8" xfId="0" applyNumberFormat="1" applyFont="1" applyFill="1" applyBorder="1" applyAlignment="1">
      <alignment horizontal="center"/>
    </xf>
    <xf numFmtId="187" fontId="33" fillId="2" borderId="5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18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87" fontId="7" fillId="0" borderId="0" xfId="6" applyNumberFormat="1" applyFont="1" applyAlignment="1">
      <alignment horizontal="center"/>
    </xf>
    <xf numFmtId="187" fontId="8" fillId="0" borderId="0" xfId="6" applyNumberFormat="1" applyFont="1" applyAlignment="1">
      <alignment horizontal="center"/>
    </xf>
  </cellXfs>
  <cellStyles count="80"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Comma 2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Input" xfId="45"/>
    <cellStyle name="Linked Cell" xfId="46"/>
    <cellStyle name="Neutral" xfId="47"/>
    <cellStyle name="Normal 2" xfId="48"/>
    <cellStyle name="Normal 3" xfId="49"/>
    <cellStyle name="Normal 4" xfId="50"/>
    <cellStyle name="Note" xfId="51"/>
    <cellStyle name="Output" xfId="52"/>
    <cellStyle name="Title" xfId="53"/>
    <cellStyle name="Total" xfId="54"/>
    <cellStyle name="Warning Text" xfId="55"/>
    <cellStyle name="เครื่องหมายจุลภาค" xfId="1" builtinId="3"/>
    <cellStyle name="เครื่องหมายจุลภาค 2" xfId="2"/>
    <cellStyle name="เครื่องหมายจุลภาค 2 2" xfId="3"/>
    <cellStyle name="เครื่องหมายจุลภาค 2 2 2" xfId="56"/>
    <cellStyle name="เครื่องหมายจุลภาค 2 3" xfId="57"/>
    <cellStyle name="เครื่องหมายจุลภาค 3" xfId="4"/>
    <cellStyle name="เครื่องหมายจุลภาค 3 2" xfId="58"/>
    <cellStyle name="เครื่องหมายจุลภาค 3 3" xfId="59"/>
    <cellStyle name="เครื่องหมายจุลภาค 4" xfId="5"/>
    <cellStyle name="เครื่องหมายจุลภาค 4 2" xfId="60"/>
    <cellStyle name="เครื่องหมายจุลภาค 4 3" xfId="61"/>
    <cellStyle name="เครื่องหมายจุลภาค 5" xfId="62"/>
    <cellStyle name="เครื่องหมายจุลภาค 5 2" xfId="63"/>
    <cellStyle name="เครื่องหมายจุลภาค 5 2 2" xfId="64"/>
    <cellStyle name="เครื่องหมายจุลภาค 6" xfId="65"/>
    <cellStyle name="ปกติ" xfId="0" builtinId="0"/>
    <cellStyle name="ปกติ 2" xfId="6"/>
    <cellStyle name="ปกติ 2 2" xfId="66"/>
    <cellStyle name="ปกติ 2 2 2" xfId="67"/>
    <cellStyle name="ปกติ 2 2 2 2" xfId="68"/>
    <cellStyle name="ปกติ 2 2_English day 2015" xfId="69"/>
    <cellStyle name="ปกติ 2 3" xfId="70"/>
    <cellStyle name="ปกติ 2 3 2" xfId="71"/>
    <cellStyle name="ปกติ 2 4" xfId="72"/>
    <cellStyle name="ปกติ 2_4.ยุทธศาสตร์ที่ 3 บริการวิชาการ+ทำนุบำรุงศิลปวัฒนธรรม" xfId="73"/>
    <cellStyle name="ปกติ 3" xfId="7"/>
    <cellStyle name="ปกติ 3 2" xfId="8"/>
    <cellStyle name="ปกติ 3 3" xfId="74"/>
    <cellStyle name="ปกติ 4" xfId="9"/>
    <cellStyle name="ปกติ 5" xfId="10"/>
    <cellStyle name="ปกติ 5 2" xfId="75"/>
    <cellStyle name="ปกติ 5 2 2" xfId="76"/>
    <cellStyle name="ปกติ 5 2 3" xfId="77"/>
    <cellStyle name="ปกติ 5 2_English day 2015" xfId="78"/>
    <cellStyle name="ปกติ 5 3" xfId="7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48"/>
  <sheetViews>
    <sheetView tabSelected="1" view="pageBreakPreview" zoomScaleSheetLayoutView="100" workbookViewId="0">
      <selection activeCell="A9" sqref="A9:N9"/>
    </sheetView>
  </sheetViews>
  <sheetFormatPr defaultRowHeight="18.75"/>
  <cols>
    <col min="1" max="1" width="19.375" style="12" customWidth="1"/>
    <col min="2" max="2" width="6.375" style="12" customWidth="1"/>
    <col min="3" max="4" width="6.125" style="12" customWidth="1"/>
    <col min="5" max="5" width="5.375" style="12" customWidth="1"/>
    <col min="6" max="6" width="6.75" style="12" customWidth="1"/>
    <col min="7" max="7" width="5.625" style="12" customWidth="1"/>
    <col min="8" max="8" width="6" style="12" customWidth="1"/>
    <col min="9" max="9" width="6.75" style="12" customWidth="1"/>
    <col min="10" max="10" width="5.75" style="12" customWidth="1"/>
    <col min="11" max="11" width="6.25" style="31" customWidth="1"/>
    <col min="12" max="12" width="6.5" style="36" customWidth="1"/>
    <col min="13" max="13" width="6.5" style="12" customWidth="1"/>
    <col min="14" max="14" width="6.625" style="12" customWidth="1"/>
    <col min="15" max="16384" width="9" style="12"/>
  </cols>
  <sheetData>
    <row r="1" spans="1:14" s="9" customFormat="1">
      <c r="A1" s="65" t="s">
        <v>55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10" customForma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0" customFormat="1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30"/>
      <c r="L4" s="35"/>
      <c r="M4" s="11"/>
      <c r="N4" s="11"/>
    </row>
    <row r="5" spans="1:14" ht="12" customHeight="1" thickTop="1">
      <c r="B5" s="13"/>
      <c r="C5" s="13"/>
      <c r="D5" s="13"/>
      <c r="E5" s="13"/>
      <c r="F5" s="13"/>
      <c r="G5" s="13"/>
    </row>
    <row r="6" spans="1:14">
      <c r="A6" s="9" t="s">
        <v>119</v>
      </c>
      <c r="B6" s="13"/>
      <c r="C6" s="13"/>
      <c r="D6" s="13"/>
      <c r="E6" s="9"/>
      <c r="F6" s="13"/>
      <c r="G6" s="9"/>
    </row>
    <row r="7" spans="1:14" ht="6.75" customHeight="1">
      <c r="A7" s="14"/>
    </row>
    <row r="8" spans="1:14" s="9" customFormat="1">
      <c r="A8" s="14" t="s">
        <v>22</v>
      </c>
      <c r="K8" s="32"/>
      <c r="L8" s="37"/>
    </row>
    <row r="9" spans="1:14" s="9" customFormat="1" ht="208.5" customHeight="1">
      <c r="A9" s="72" t="s">
        <v>57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s="9" customFormat="1" ht="154.5" customHeight="1">
      <c r="A10" s="72" t="s">
        <v>58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7.5" customHeight="1"/>
    <row r="12" spans="1:14" s="9" customFormat="1">
      <c r="A12" s="14" t="s">
        <v>23</v>
      </c>
      <c r="K12" s="32"/>
      <c r="L12" s="37"/>
    </row>
    <row r="13" spans="1:14">
      <c r="A13" s="15" t="s">
        <v>59</v>
      </c>
    </row>
    <row r="14" spans="1:14">
      <c r="A14" s="15" t="s">
        <v>60</v>
      </c>
    </row>
    <row r="15" spans="1:14">
      <c r="A15" s="15" t="s">
        <v>61</v>
      </c>
    </row>
    <row r="16" spans="1:14">
      <c r="A16" s="15" t="s">
        <v>62</v>
      </c>
    </row>
    <row r="17" spans="1:14">
      <c r="A17" s="15" t="s">
        <v>63</v>
      </c>
    </row>
    <row r="18" spans="1:14" ht="10.5" customHeight="1"/>
    <row r="19" spans="1:14">
      <c r="A19" s="9" t="s">
        <v>106</v>
      </c>
    </row>
    <row r="20" spans="1:14">
      <c r="A20" s="15" t="s">
        <v>111</v>
      </c>
    </row>
    <row r="21" spans="1:14">
      <c r="A21" s="15" t="s">
        <v>112</v>
      </c>
    </row>
    <row r="22" spans="1:14">
      <c r="A22" s="15" t="s">
        <v>113</v>
      </c>
    </row>
    <row r="23" spans="1:14">
      <c r="A23" s="15" t="s">
        <v>114</v>
      </c>
    </row>
    <row r="24" spans="1:14" ht="9" customHeight="1">
      <c r="A24" s="15"/>
    </row>
    <row r="25" spans="1:14">
      <c r="A25" s="16" t="s">
        <v>52</v>
      </c>
    </row>
    <row r="26" spans="1:14">
      <c r="A26" s="15" t="s">
        <v>82</v>
      </c>
    </row>
    <row r="27" spans="1:14" ht="9" customHeight="1">
      <c r="A27" s="15"/>
    </row>
    <row r="28" spans="1:14" ht="15.75" customHeight="1">
      <c r="A28" s="14" t="s">
        <v>69</v>
      </c>
    </row>
    <row r="29" spans="1:14" ht="19.5" customHeight="1">
      <c r="A29" s="15" t="s">
        <v>64</v>
      </c>
    </row>
    <row r="30" spans="1:14" ht="17.25" customHeight="1">
      <c r="A30" s="15" t="s">
        <v>65</v>
      </c>
    </row>
    <row r="31" spans="1:14" ht="17.25" customHeight="1">
      <c r="A31" s="15" t="s">
        <v>66</v>
      </c>
    </row>
    <row r="32" spans="1:14" s="1" customFormat="1" ht="21">
      <c r="A32" s="18" t="s">
        <v>68</v>
      </c>
      <c r="B32" s="17" t="s">
        <v>70</v>
      </c>
      <c r="C32" s="17"/>
      <c r="D32" s="17"/>
      <c r="E32" s="17"/>
      <c r="F32" s="17"/>
      <c r="G32" s="17"/>
      <c r="H32" s="17"/>
      <c r="I32" s="17"/>
      <c r="J32" s="17"/>
      <c r="K32" s="31"/>
      <c r="L32" s="38"/>
      <c r="M32" s="17"/>
      <c r="N32" s="17"/>
    </row>
    <row r="33" spans="1:14" s="1" customFormat="1" ht="21">
      <c r="A33" s="18"/>
      <c r="B33" s="17" t="s">
        <v>71</v>
      </c>
      <c r="C33" s="17"/>
      <c r="D33" s="17"/>
      <c r="E33" s="17"/>
      <c r="F33" s="17"/>
      <c r="G33" s="17"/>
      <c r="H33" s="17"/>
      <c r="I33" s="17"/>
      <c r="J33" s="17"/>
      <c r="K33" s="31"/>
      <c r="L33" s="38"/>
      <c r="M33" s="17"/>
      <c r="N33" s="17"/>
    </row>
    <row r="34" spans="1:14" s="1" customFormat="1" ht="21">
      <c r="A34" s="18"/>
      <c r="B34" s="17" t="s">
        <v>72</v>
      </c>
      <c r="C34" s="17"/>
      <c r="D34" s="17"/>
      <c r="E34" s="17"/>
      <c r="F34" s="17"/>
      <c r="G34" s="17"/>
      <c r="H34" s="17"/>
      <c r="I34" s="17"/>
      <c r="J34" s="17"/>
      <c r="K34" s="31"/>
      <c r="L34" s="38"/>
      <c r="M34" s="17"/>
      <c r="N34" s="17"/>
    </row>
    <row r="35" spans="1:14" s="1" customFormat="1" ht="21">
      <c r="A35" s="18"/>
      <c r="B35" s="17" t="s">
        <v>73</v>
      </c>
      <c r="C35" s="17"/>
      <c r="D35" s="17"/>
      <c r="E35" s="17"/>
      <c r="F35" s="17"/>
      <c r="G35" s="17"/>
      <c r="H35" s="17"/>
      <c r="I35" s="17"/>
      <c r="J35" s="17"/>
      <c r="K35" s="31"/>
      <c r="L35" s="38"/>
      <c r="M35" s="17"/>
      <c r="N35" s="17"/>
    </row>
    <row r="36" spans="1:14" ht="6.75" customHeight="1">
      <c r="A36" s="15"/>
    </row>
    <row r="37" spans="1:14">
      <c r="A37" s="18" t="s">
        <v>24</v>
      </c>
    </row>
    <row r="38" spans="1:14" ht="58.5" customHeight="1">
      <c r="A38" s="26" t="s">
        <v>67</v>
      </c>
      <c r="B38" s="72" t="s">
        <v>74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4" ht="36" customHeight="1">
      <c r="A39" s="26"/>
      <c r="B39" s="72" t="s">
        <v>75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0" spans="1:14" ht="36" customHeight="1">
      <c r="A40" s="26"/>
      <c r="B40" s="72" t="s">
        <v>76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21.75" customHeight="1">
      <c r="A41" s="26" t="s">
        <v>20</v>
      </c>
      <c r="B41" s="73" t="s">
        <v>77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>
      <c r="A42" s="18"/>
      <c r="B42" s="74" t="s">
        <v>78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>
      <c r="A43" s="18"/>
      <c r="B43" s="73" t="s">
        <v>79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>
      <c r="A44" s="18"/>
      <c r="B44" s="73" t="s">
        <v>80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1:14">
      <c r="A45" s="18" t="s">
        <v>21</v>
      </c>
      <c r="B45" s="87">
        <f>B49</f>
        <v>350000</v>
      </c>
      <c r="C45" s="88"/>
      <c r="D45" s="17" t="s">
        <v>14</v>
      </c>
      <c r="E45" s="17"/>
      <c r="F45" s="17"/>
      <c r="G45" s="17"/>
      <c r="H45" s="17"/>
      <c r="I45" s="17"/>
      <c r="J45" s="17"/>
      <c r="L45" s="38"/>
      <c r="M45" s="17"/>
      <c r="N45" s="17"/>
    </row>
    <row r="46" spans="1:14" ht="12" customHeight="1">
      <c r="A46" s="19"/>
      <c r="B46" s="17"/>
      <c r="C46" s="17"/>
      <c r="D46" s="17"/>
      <c r="E46" s="17"/>
      <c r="F46" s="17"/>
      <c r="G46" s="17"/>
      <c r="H46" s="17"/>
      <c r="I46" s="17"/>
      <c r="J46" s="17"/>
      <c r="L46" s="38"/>
      <c r="M46" s="17"/>
      <c r="N46" s="17"/>
    </row>
    <row r="47" spans="1:14">
      <c r="A47" s="18" t="s">
        <v>53</v>
      </c>
      <c r="B47" s="17" t="s">
        <v>81</v>
      </c>
      <c r="C47" s="17"/>
      <c r="D47" s="17"/>
      <c r="E47" s="17"/>
      <c r="F47" s="17"/>
      <c r="G47" s="17"/>
      <c r="H47" s="17"/>
      <c r="I47" s="17"/>
      <c r="J47" s="17"/>
      <c r="L47" s="38"/>
      <c r="M47" s="17"/>
      <c r="N47" s="17"/>
    </row>
    <row r="48" spans="1:14" ht="12" customHeight="1"/>
    <row r="49" spans="1:13">
      <c r="A49" s="14" t="s">
        <v>54</v>
      </c>
      <c r="B49" s="90">
        <f>B54+B64+B76+B85</f>
        <v>350000</v>
      </c>
      <c r="C49" s="90"/>
      <c r="D49" s="12" t="s">
        <v>14</v>
      </c>
    </row>
    <row r="50" spans="1:13" ht="9.75" customHeight="1">
      <c r="A50" s="14"/>
      <c r="B50" s="20"/>
      <c r="C50" s="20"/>
      <c r="D50" s="20"/>
      <c r="E50" s="9"/>
    </row>
    <row r="51" spans="1:13" s="9" customFormat="1">
      <c r="A51" s="9" t="s">
        <v>16</v>
      </c>
      <c r="K51" s="32"/>
      <c r="L51" s="37"/>
    </row>
    <row r="52" spans="1:13" s="9" customFormat="1" ht="7.5" customHeight="1">
      <c r="K52" s="32"/>
      <c r="L52" s="37"/>
    </row>
    <row r="53" spans="1:13" s="9" customFormat="1">
      <c r="A53" s="9" t="s">
        <v>107</v>
      </c>
      <c r="K53" s="32"/>
      <c r="L53" s="37"/>
    </row>
    <row r="54" spans="1:13" s="9" customFormat="1">
      <c r="A54" s="18" t="s">
        <v>13</v>
      </c>
      <c r="B54" s="89">
        <f>L55+L57+L60</f>
        <v>5900</v>
      </c>
      <c r="C54" s="66"/>
      <c r="D54" s="9" t="s">
        <v>14</v>
      </c>
      <c r="I54" s="21"/>
      <c r="K54" s="32"/>
      <c r="L54" s="37"/>
    </row>
    <row r="55" spans="1:13" s="9" customFormat="1">
      <c r="A55" s="19" t="s">
        <v>17</v>
      </c>
      <c r="H55" s="21"/>
      <c r="K55" s="32"/>
      <c r="L55" s="41">
        <f>SUM(K56)</f>
        <v>3600</v>
      </c>
      <c r="M55" s="9" t="s">
        <v>14</v>
      </c>
    </row>
    <row r="56" spans="1:13" s="23" customFormat="1">
      <c r="A56" s="22" t="s">
        <v>83</v>
      </c>
      <c r="E56" s="24"/>
      <c r="K56" s="31">
        <v>3600</v>
      </c>
      <c r="L56" s="39" t="s">
        <v>14</v>
      </c>
      <c r="M56" s="9"/>
    </row>
    <row r="57" spans="1:13" s="9" customFormat="1">
      <c r="A57" s="19" t="s">
        <v>18</v>
      </c>
      <c r="H57" s="21"/>
      <c r="K57" s="32"/>
      <c r="L57" s="41">
        <f>SUM(K58:K59)</f>
        <v>1800</v>
      </c>
      <c r="M57" s="9" t="s">
        <v>14</v>
      </c>
    </row>
    <row r="58" spans="1:13" s="23" customFormat="1">
      <c r="A58" s="22" t="s">
        <v>84</v>
      </c>
      <c r="E58" s="24"/>
      <c r="K58" s="31">
        <v>1200</v>
      </c>
      <c r="L58" s="39" t="s">
        <v>14</v>
      </c>
      <c r="M58" s="9"/>
    </row>
    <row r="59" spans="1:13" s="23" customFormat="1">
      <c r="A59" s="22" t="s">
        <v>85</v>
      </c>
      <c r="E59" s="24"/>
      <c r="K59" s="31">
        <v>600</v>
      </c>
      <c r="L59" s="39" t="s">
        <v>14</v>
      </c>
      <c r="M59" s="9"/>
    </row>
    <row r="60" spans="1:13" s="9" customFormat="1">
      <c r="A60" s="19" t="s">
        <v>19</v>
      </c>
      <c r="H60" s="21"/>
      <c r="K60" s="32"/>
      <c r="L60" s="41">
        <f>SUM(K61:K61)</f>
        <v>500</v>
      </c>
      <c r="M60" s="9" t="s">
        <v>14</v>
      </c>
    </row>
    <row r="61" spans="1:13" s="23" customFormat="1">
      <c r="A61" s="22" t="s">
        <v>86</v>
      </c>
      <c r="E61" s="24"/>
      <c r="K61" s="31">
        <v>500</v>
      </c>
      <c r="L61" s="39" t="s">
        <v>14</v>
      </c>
    </row>
    <row r="62" spans="1:13" s="23" customFormat="1" ht="10.5" customHeight="1">
      <c r="A62" s="22"/>
      <c r="E62" s="24"/>
      <c r="K62" s="31"/>
      <c r="L62" s="39"/>
    </row>
    <row r="63" spans="1:13" s="28" customFormat="1">
      <c r="A63" s="27" t="s">
        <v>108</v>
      </c>
      <c r="E63" s="29"/>
      <c r="K63" s="32"/>
      <c r="L63" s="40"/>
    </row>
    <row r="64" spans="1:13" s="9" customFormat="1">
      <c r="A64" s="18" t="s">
        <v>13</v>
      </c>
      <c r="B64" s="89">
        <f>L65+L67+L71</f>
        <v>234800</v>
      </c>
      <c r="C64" s="66"/>
      <c r="D64" s="9" t="s">
        <v>14</v>
      </c>
      <c r="I64" s="21"/>
      <c r="K64" s="32"/>
      <c r="L64" s="37"/>
    </row>
    <row r="65" spans="1:13" s="9" customFormat="1">
      <c r="A65" s="19" t="s">
        <v>17</v>
      </c>
      <c r="H65" s="21"/>
      <c r="K65" s="32"/>
      <c r="L65" s="41">
        <f>SUM(K66)</f>
        <v>36000</v>
      </c>
      <c r="M65" s="9" t="s">
        <v>14</v>
      </c>
    </row>
    <row r="66" spans="1:13" s="23" customFormat="1">
      <c r="A66" s="22" t="s">
        <v>87</v>
      </c>
      <c r="E66" s="24"/>
      <c r="K66" s="31">
        <v>36000</v>
      </c>
      <c r="L66" s="39" t="s">
        <v>14</v>
      </c>
    </row>
    <row r="67" spans="1:13" s="9" customFormat="1">
      <c r="A67" s="19" t="s">
        <v>18</v>
      </c>
      <c r="H67" s="21"/>
      <c r="K67" s="32"/>
      <c r="L67" s="48">
        <f>SUM(K68:K70)</f>
        <v>169000</v>
      </c>
      <c r="M67" s="9" t="s">
        <v>14</v>
      </c>
    </row>
    <row r="68" spans="1:13" s="23" customFormat="1">
      <c r="A68" s="22" t="s">
        <v>88</v>
      </c>
      <c r="E68" s="24"/>
      <c r="K68" s="31">
        <v>96000</v>
      </c>
      <c r="L68" s="39" t="s">
        <v>14</v>
      </c>
    </row>
    <row r="69" spans="1:13" s="23" customFormat="1">
      <c r="A69" s="22" t="s">
        <v>89</v>
      </c>
      <c r="E69" s="24"/>
      <c r="K69" s="31">
        <v>48000</v>
      </c>
      <c r="L69" s="39" t="s">
        <v>14</v>
      </c>
    </row>
    <row r="70" spans="1:13" s="23" customFormat="1">
      <c r="A70" s="22" t="s">
        <v>90</v>
      </c>
      <c r="E70" s="24"/>
      <c r="K70" s="31">
        <v>25000</v>
      </c>
      <c r="L70" s="39" t="s">
        <v>14</v>
      </c>
    </row>
    <row r="71" spans="1:13" s="9" customFormat="1">
      <c r="A71" s="19" t="s">
        <v>19</v>
      </c>
      <c r="H71" s="21"/>
      <c r="K71" s="32"/>
      <c r="L71" s="41">
        <f>SUM(K72:K73)</f>
        <v>29800</v>
      </c>
      <c r="M71" s="9" t="s">
        <v>14</v>
      </c>
    </row>
    <row r="72" spans="1:13" s="23" customFormat="1">
      <c r="A72" s="22" t="s">
        <v>91</v>
      </c>
      <c r="E72" s="24"/>
      <c r="K72" s="31">
        <v>24000</v>
      </c>
      <c r="L72" s="39" t="s">
        <v>14</v>
      </c>
    </row>
    <row r="73" spans="1:13" s="23" customFormat="1">
      <c r="A73" s="22" t="s">
        <v>95</v>
      </c>
      <c r="E73" s="24"/>
      <c r="K73" s="31">
        <v>5800</v>
      </c>
      <c r="L73" s="39" t="s">
        <v>14</v>
      </c>
    </row>
    <row r="74" spans="1:13" s="23" customFormat="1" ht="8.25" customHeight="1">
      <c r="A74" s="22"/>
      <c r="E74" s="24"/>
      <c r="K74" s="31"/>
      <c r="L74" s="39"/>
    </row>
    <row r="75" spans="1:13" s="23" customFormat="1">
      <c r="A75" s="27" t="s">
        <v>109</v>
      </c>
      <c r="E75" s="24"/>
      <c r="K75" s="31"/>
      <c r="L75" s="39"/>
    </row>
    <row r="76" spans="1:13" s="9" customFormat="1">
      <c r="A76" s="18" t="s">
        <v>13</v>
      </c>
      <c r="B76" s="89">
        <f>L77+L78+L80</f>
        <v>101600</v>
      </c>
      <c r="C76" s="66"/>
      <c r="D76" s="9" t="s">
        <v>14</v>
      </c>
      <c r="I76" s="21"/>
      <c r="K76" s="32"/>
      <c r="L76" s="37"/>
    </row>
    <row r="77" spans="1:13" s="9" customFormat="1">
      <c r="A77" s="19" t="s">
        <v>17</v>
      </c>
      <c r="H77" s="21"/>
      <c r="K77" s="32"/>
      <c r="L77" s="42">
        <v>0</v>
      </c>
      <c r="M77" s="9" t="s">
        <v>14</v>
      </c>
    </row>
    <row r="78" spans="1:13" s="9" customFormat="1">
      <c r="A78" s="19" t="s">
        <v>18</v>
      </c>
      <c r="H78" s="21"/>
      <c r="K78" s="32"/>
      <c r="L78" s="41">
        <f>SUM(K79)</f>
        <v>48000</v>
      </c>
      <c r="M78" s="9" t="s">
        <v>14</v>
      </c>
    </row>
    <row r="79" spans="1:13" s="23" customFormat="1">
      <c r="A79" s="22" t="s">
        <v>89</v>
      </c>
      <c r="E79" s="24"/>
      <c r="K79" s="31">
        <v>48000</v>
      </c>
      <c r="L79" s="39" t="s">
        <v>14</v>
      </c>
      <c r="M79" s="9"/>
    </row>
    <row r="80" spans="1:13" s="9" customFormat="1">
      <c r="A80" s="19" t="s">
        <v>19</v>
      </c>
      <c r="H80" s="21"/>
      <c r="K80" s="32"/>
      <c r="L80" s="41">
        <f>SUM(K81:K82)</f>
        <v>53600</v>
      </c>
      <c r="M80" s="9" t="s">
        <v>14</v>
      </c>
    </row>
    <row r="81" spans="1:14" s="23" customFormat="1">
      <c r="A81" s="22" t="s">
        <v>96</v>
      </c>
      <c r="E81" s="24"/>
      <c r="K81" s="31">
        <v>48000</v>
      </c>
      <c r="L81" s="39" t="s">
        <v>14</v>
      </c>
    </row>
    <row r="82" spans="1:14" s="23" customFormat="1">
      <c r="A82" s="22" t="s">
        <v>92</v>
      </c>
      <c r="E82" s="24"/>
      <c r="K82" s="31">
        <v>5600</v>
      </c>
      <c r="L82" s="39" t="s">
        <v>14</v>
      </c>
    </row>
    <row r="83" spans="1:14" s="23" customFormat="1" ht="10.5" customHeight="1">
      <c r="A83" s="22"/>
      <c r="E83" s="24"/>
      <c r="K83" s="31"/>
      <c r="L83" s="39"/>
    </row>
    <row r="84" spans="1:14" s="28" customFormat="1">
      <c r="A84" s="27" t="s">
        <v>110</v>
      </c>
      <c r="E84" s="29"/>
      <c r="K84" s="32"/>
      <c r="L84" s="40"/>
    </row>
    <row r="85" spans="1:14" s="9" customFormat="1">
      <c r="A85" s="18" t="s">
        <v>13</v>
      </c>
      <c r="B85" s="89">
        <f>SUM(L86:L88)</f>
        <v>7700</v>
      </c>
      <c r="C85" s="66"/>
      <c r="D85" s="9" t="s">
        <v>14</v>
      </c>
      <c r="I85" s="21"/>
      <c r="K85" s="32"/>
      <c r="L85" s="37"/>
    </row>
    <row r="86" spans="1:14" s="9" customFormat="1">
      <c r="A86" s="19" t="s">
        <v>17</v>
      </c>
      <c r="H86" s="21"/>
      <c r="K86" s="32"/>
      <c r="L86" s="42">
        <v>0</v>
      </c>
      <c r="M86" s="9" t="s">
        <v>14</v>
      </c>
    </row>
    <row r="87" spans="1:14" s="9" customFormat="1">
      <c r="A87" s="19" t="s">
        <v>18</v>
      </c>
      <c r="H87" s="21"/>
      <c r="K87" s="32"/>
      <c r="L87" s="42">
        <v>0</v>
      </c>
      <c r="M87" s="9" t="s">
        <v>14</v>
      </c>
    </row>
    <row r="88" spans="1:14" s="9" customFormat="1">
      <c r="A88" s="19" t="s">
        <v>19</v>
      </c>
      <c r="H88" s="21"/>
      <c r="K88" s="32"/>
      <c r="L88" s="41">
        <f>SUM(K89:K90)</f>
        <v>7700</v>
      </c>
      <c r="M88" s="9" t="s">
        <v>14</v>
      </c>
    </row>
    <row r="89" spans="1:14" s="23" customFormat="1">
      <c r="A89" s="22" t="s">
        <v>93</v>
      </c>
      <c r="E89" s="24"/>
      <c r="K89" s="31">
        <v>5200</v>
      </c>
      <c r="L89" s="39" t="s">
        <v>14</v>
      </c>
    </row>
    <row r="90" spans="1:14" s="23" customFormat="1">
      <c r="A90" s="22" t="s">
        <v>94</v>
      </c>
      <c r="E90" s="24"/>
      <c r="K90" s="31">
        <v>2500</v>
      </c>
      <c r="L90" s="39" t="s">
        <v>14</v>
      </c>
    </row>
    <row r="91" spans="1:14" s="23" customFormat="1" ht="11.25" customHeight="1">
      <c r="A91" s="22"/>
      <c r="E91" s="24"/>
      <c r="K91" s="31"/>
      <c r="L91" s="39"/>
    </row>
    <row r="92" spans="1:14">
      <c r="A92" s="18" t="s">
        <v>46</v>
      </c>
    </row>
    <row r="93" spans="1:14" ht="7.5" customHeight="1"/>
    <row r="94" spans="1:14" s="57" customFormat="1">
      <c r="A94" s="67" t="s">
        <v>51</v>
      </c>
      <c r="B94" s="70" t="s">
        <v>27</v>
      </c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</row>
    <row r="95" spans="1:14" s="57" customFormat="1">
      <c r="A95" s="68"/>
      <c r="B95" s="71" t="s">
        <v>28</v>
      </c>
      <c r="C95" s="71"/>
      <c r="D95" s="71"/>
      <c r="E95" s="71" t="s">
        <v>29</v>
      </c>
      <c r="F95" s="71"/>
      <c r="G95" s="71"/>
      <c r="H95" s="71" t="s">
        <v>30</v>
      </c>
      <c r="I95" s="71"/>
      <c r="J95" s="71"/>
      <c r="K95" s="71" t="s">
        <v>31</v>
      </c>
      <c r="L95" s="71"/>
      <c r="M95" s="71"/>
      <c r="N95" s="71" t="s">
        <v>25</v>
      </c>
    </row>
    <row r="96" spans="1:14" s="57" customFormat="1">
      <c r="A96" s="69"/>
      <c r="B96" s="61" t="s">
        <v>1</v>
      </c>
      <c r="C96" s="61" t="s">
        <v>2</v>
      </c>
      <c r="D96" s="61" t="s">
        <v>3</v>
      </c>
      <c r="E96" s="61" t="s">
        <v>4</v>
      </c>
      <c r="F96" s="61" t="s">
        <v>5</v>
      </c>
      <c r="G96" s="61" t="s">
        <v>6</v>
      </c>
      <c r="H96" s="61" t="s">
        <v>7</v>
      </c>
      <c r="I96" s="61" t="s">
        <v>8</v>
      </c>
      <c r="J96" s="61" t="s">
        <v>9</v>
      </c>
      <c r="K96" s="62" t="s">
        <v>10</v>
      </c>
      <c r="L96" s="63" t="s">
        <v>11</v>
      </c>
      <c r="M96" s="61" t="s">
        <v>12</v>
      </c>
      <c r="N96" s="71"/>
    </row>
    <row r="97" spans="1:14" ht="31.5">
      <c r="A97" s="64" t="s">
        <v>107</v>
      </c>
      <c r="B97" s="54" t="s">
        <v>97</v>
      </c>
      <c r="C97" s="54" t="s">
        <v>97</v>
      </c>
      <c r="D97" s="54" t="s">
        <v>97</v>
      </c>
      <c r="E97" s="4"/>
      <c r="F97" s="4"/>
      <c r="G97" s="4"/>
      <c r="H97" s="5"/>
      <c r="I97" s="5"/>
      <c r="J97" s="5"/>
      <c r="K97" s="33"/>
      <c r="L97" s="43"/>
      <c r="M97" s="5"/>
      <c r="N97" s="6"/>
    </row>
    <row r="98" spans="1:14" ht="31.5">
      <c r="A98" s="64" t="s">
        <v>108</v>
      </c>
      <c r="B98" s="3"/>
      <c r="C98" s="3"/>
      <c r="D98" s="25"/>
      <c r="E98" s="54" t="s">
        <v>97</v>
      </c>
      <c r="F98" s="54" t="s">
        <v>97</v>
      </c>
      <c r="G98" s="54" t="s">
        <v>97</v>
      </c>
      <c r="H98" s="5"/>
      <c r="I98" s="5"/>
      <c r="J98" s="5"/>
      <c r="K98" s="33"/>
      <c r="L98" s="43"/>
      <c r="M98" s="5"/>
      <c r="N98" s="6"/>
    </row>
    <row r="99" spans="1:14" ht="31.5">
      <c r="A99" s="64" t="s">
        <v>109</v>
      </c>
      <c r="B99" s="3"/>
      <c r="C99" s="3"/>
      <c r="D99" s="25"/>
      <c r="E99" s="25"/>
      <c r="F99" s="25"/>
      <c r="G99" s="25"/>
      <c r="H99" s="54" t="s">
        <v>97</v>
      </c>
      <c r="I99" s="54" t="s">
        <v>97</v>
      </c>
      <c r="J99" s="54" t="s">
        <v>97</v>
      </c>
      <c r="K99" s="33"/>
      <c r="L99" s="43"/>
      <c r="M99" s="5"/>
      <c r="N99" s="6"/>
    </row>
    <row r="100" spans="1:14" ht="31.5">
      <c r="A100" s="64" t="s">
        <v>110</v>
      </c>
      <c r="B100" s="3"/>
      <c r="C100" s="3"/>
      <c r="D100" s="25"/>
      <c r="E100" s="25"/>
      <c r="F100" s="25"/>
      <c r="G100" s="25"/>
      <c r="H100" s="5"/>
      <c r="I100" s="5"/>
      <c r="J100" s="5"/>
      <c r="K100" s="54" t="s">
        <v>97</v>
      </c>
      <c r="L100" s="54" t="s">
        <v>97</v>
      </c>
      <c r="M100" s="54" t="s">
        <v>97</v>
      </c>
      <c r="N100" s="6"/>
    </row>
    <row r="101" spans="1:14" s="57" customFormat="1">
      <c r="A101" s="56" t="s">
        <v>32</v>
      </c>
      <c r="B101" s="75" t="s">
        <v>33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7"/>
    </row>
    <row r="102" spans="1:14" s="57" customFormat="1">
      <c r="A102" s="58" t="s">
        <v>34</v>
      </c>
      <c r="B102" s="59">
        <f>+B103+B104+B109+B112+B113</f>
        <v>0</v>
      </c>
      <c r="C102" s="59">
        <f t="shared" ref="C102:M102" si="0">+C103+C104+C109+C112+C113</f>
        <v>0</v>
      </c>
      <c r="D102" s="59">
        <f t="shared" si="0"/>
        <v>5900</v>
      </c>
      <c r="E102" s="59">
        <f t="shared" si="0"/>
        <v>0</v>
      </c>
      <c r="F102" s="59">
        <f t="shared" si="0"/>
        <v>234800</v>
      </c>
      <c r="G102" s="59">
        <f t="shared" si="0"/>
        <v>0</v>
      </c>
      <c r="H102" s="59">
        <f t="shared" si="0"/>
        <v>0</v>
      </c>
      <c r="I102" s="59">
        <f t="shared" si="0"/>
        <v>101600</v>
      </c>
      <c r="J102" s="59">
        <f t="shared" si="0"/>
        <v>0</v>
      </c>
      <c r="K102" s="60">
        <f t="shared" si="0"/>
        <v>7700</v>
      </c>
      <c r="L102" s="59">
        <f t="shared" si="0"/>
        <v>0</v>
      </c>
      <c r="M102" s="59">
        <f t="shared" si="0"/>
        <v>0</v>
      </c>
      <c r="N102" s="53">
        <f>SUM(B102:M102)</f>
        <v>350000</v>
      </c>
    </row>
    <row r="103" spans="1:14">
      <c r="A103" s="7" t="s">
        <v>35</v>
      </c>
      <c r="B103" s="44">
        <v>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9">
        <v>0</v>
      </c>
      <c r="L103" s="44">
        <v>0</v>
      </c>
      <c r="M103" s="44">
        <v>0</v>
      </c>
      <c r="N103" s="53">
        <f t="shared" ref="N103:N114" si="1">SUM(B103:M103)</f>
        <v>0</v>
      </c>
    </row>
    <row r="104" spans="1:14">
      <c r="A104" s="7" t="s">
        <v>36</v>
      </c>
      <c r="B104" s="45">
        <f>SUM(B105:B108)</f>
        <v>0</v>
      </c>
      <c r="C104" s="45">
        <f t="shared" ref="C104:M104" si="2">SUM(C105:C108)</f>
        <v>0</v>
      </c>
      <c r="D104" s="45">
        <f t="shared" si="2"/>
        <v>5900</v>
      </c>
      <c r="E104" s="45">
        <f t="shared" si="2"/>
        <v>0</v>
      </c>
      <c r="F104" s="45">
        <f t="shared" si="2"/>
        <v>234800</v>
      </c>
      <c r="G104" s="45">
        <f t="shared" si="2"/>
        <v>0</v>
      </c>
      <c r="H104" s="45">
        <f t="shared" si="2"/>
        <v>0</v>
      </c>
      <c r="I104" s="45">
        <f t="shared" si="2"/>
        <v>101600</v>
      </c>
      <c r="J104" s="45">
        <f t="shared" si="2"/>
        <v>0</v>
      </c>
      <c r="K104" s="50">
        <f t="shared" si="2"/>
        <v>7700</v>
      </c>
      <c r="L104" s="45">
        <f t="shared" si="2"/>
        <v>0</v>
      </c>
      <c r="M104" s="45">
        <f t="shared" si="2"/>
        <v>0</v>
      </c>
      <c r="N104" s="53">
        <f t="shared" si="1"/>
        <v>350000</v>
      </c>
    </row>
    <row r="105" spans="1:14">
      <c r="A105" s="2" t="s">
        <v>37</v>
      </c>
      <c r="B105" s="51"/>
      <c r="C105" s="51"/>
      <c r="D105" s="51">
        <v>3600</v>
      </c>
      <c r="E105" s="51"/>
      <c r="F105" s="51">
        <v>36000</v>
      </c>
      <c r="G105" s="51"/>
      <c r="H105" s="46"/>
      <c r="I105" s="46"/>
      <c r="J105" s="46"/>
      <c r="K105" s="52"/>
      <c r="L105" s="46"/>
      <c r="M105" s="46"/>
      <c r="N105" s="53">
        <f t="shared" si="1"/>
        <v>39600</v>
      </c>
    </row>
    <row r="106" spans="1:14">
      <c r="A106" s="2" t="s">
        <v>38</v>
      </c>
      <c r="B106" s="51"/>
      <c r="C106" s="51"/>
      <c r="D106" s="51">
        <v>1800</v>
      </c>
      <c r="E106" s="51"/>
      <c r="F106" s="51">
        <v>169000</v>
      </c>
      <c r="G106" s="51"/>
      <c r="H106" s="46"/>
      <c r="I106" s="46">
        <v>48000</v>
      </c>
      <c r="J106" s="46"/>
      <c r="K106" s="52"/>
      <c r="L106" s="46"/>
      <c r="M106" s="46"/>
      <c r="N106" s="53">
        <f t="shared" si="1"/>
        <v>218800</v>
      </c>
    </row>
    <row r="107" spans="1:14">
      <c r="A107" s="2" t="s">
        <v>39</v>
      </c>
      <c r="B107" s="51"/>
      <c r="C107" s="51"/>
      <c r="D107" s="51">
        <v>500</v>
      </c>
      <c r="E107" s="51"/>
      <c r="F107" s="51">
        <v>29800</v>
      </c>
      <c r="G107" s="51"/>
      <c r="H107" s="46"/>
      <c r="I107" s="46">
        <v>53600</v>
      </c>
      <c r="J107" s="46"/>
      <c r="K107" s="52">
        <v>7700</v>
      </c>
      <c r="L107" s="46"/>
      <c r="M107" s="46"/>
      <c r="N107" s="53">
        <f t="shared" si="1"/>
        <v>91600</v>
      </c>
    </row>
    <row r="108" spans="1:14">
      <c r="A108" s="2" t="s">
        <v>40</v>
      </c>
      <c r="B108" s="51"/>
      <c r="C108" s="51"/>
      <c r="D108" s="51"/>
      <c r="E108" s="51"/>
      <c r="F108" s="51"/>
      <c r="G108" s="51"/>
      <c r="H108" s="46"/>
      <c r="I108" s="46"/>
      <c r="J108" s="46"/>
      <c r="K108" s="52"/>
      <c r="L108" s="46"/>
      <c r="M108" s="46"/>
      <c r="N108" s="53">
        <f t="shared" si="1"/>
        <v>0</v>
      </c>
    </row>
    <row r="109" spans="1:14">
      <c r="A109" s="7" t="s">
        <v>41</v>
      </c>
      <c r="B109" s="45">
        <f>+B110+B111</f>
        <v>0</v>
      </c>
      <c r="C109" s="45">
        <f t="shared" ref="C109:M109" si="3">+C110+C111</f>
        <v>0</v>
      </c>
      <c r="D109" s="45">
        <f t="shared" si="3"/>
        <v>0</v>
      </c>
      <c r="E109" s="45">
        <f t="shared" si="3"/>
        <v>0</v>
      </c>
      <c r="F109" s="45">
        <f t="shared" si="3"/>
        <v>0</v>
      </c>
      <c r="G109" s="45">
        <f t="shared" si="3"/>
        <v>0</v>
      </c>
      <c r="H109" s="45">
        <f t="shared" si="3"/>
        <v>0</v>
      </c>
      <c r="I109" s="45">
        <f t="shared" si="3"/>
        <v>0</v>
      </c>
      <c r="J109" s="45">
        <f t="shared" si="3"/>
        <v>0</v>
      </c>
      <c r="K109" s="50">
        <f t="shared" si="3"/>
        <v>0</v>
      </c>
      <c r="L109" s="45">
        <f t="shared" si="3"/>
        <v>0</v>
      </c>
      <c r="M109" s="45">
        <f t="shared" si="3"/>
        <v>0</v>
      </c>
      <c r="N109" s="53">
        <f t="shared" si="1"/>
        <v>0</v>
      </c>
    </row>
    <row r="110" spans="1:14">
      <c r="A110" s="2" t="s">
        <v>42</v>
      </c>
      <c r="B110" s="51"/>
      <c r="C110" s="51"/>
      <c r="D110" s="51"/>
      <c r="E110" s="51"/>
      <c r="F110" s="51"/>
      <c r="G110" s="51"/>
      <c r="H110" s="46"/>
      <c r="I110" s="46"/>
      <c r="J110" s="46"/>
      <c r="K110" s="52"/>
      <c r="L110" s="46"/>
      <c r="M110" s="46"/>
      <c r="N110" s="53">
        <f t="shared" si="1"/>
        <v>0</v>
      </c>
    </row>
    <row r="111" spans="1:14">
      <c r="A111" s="2" t="s">
        <v>43</v>
      </c>
      <c r="B111" s="51"/>
      <c r="C111" s="51"/>
      <c r="D111" s="51"/>
      <c r="E111" s="51"/>
      <c r="F111" s="51"/>
      <c r="G111" s="51"/>
      <c r="H111" s="46"/>
      <c r="I111" s="46"/>
      <c r="J111" s="46"/>
      <c r="K111" s="52"/>
      <c r="L111" s="46"/>
      <c r="M111" s="46"/>
      <c r="N111" s="53">
        <f t="shared" si="1"/>
        <v>0</v>
      </c>
    </row>
    <row r="112" spans="1:14">
      <c r="A112" s="7" t="s">
        <v>44</v>
      </c>
      <c r="B112" s="45">
        <v>0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50">
        <v>0</v>
      </c>
      <c r="L112" s="45">
        <v>0</v>
      </c>
      <c r="M112" s="45">
        <v>0</v>
      </c>
      <c r="N112" s="53">
        <f t="shared" si="1"/>
        <v>0</v>
      </c>
    </row>
    <row r="113" spans="1:14">
      <c r="A113" s="8" t="s">
        <v>45</v>
      </c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50">
        <v>0</v>
      </c>
      <c r="L113" s="45">
        <v>0</v>
      </c>
      <c r="M113" s="45">
        <v>0</v>
      </c>
      <c r="N113" s="53">
        <f t="shared" si="1"/>
        <v>0</v>
      </c>
    </row>
    <row r="114" spans="1:14">
      <c r="A114" s="70" t="s">
        <v>26</v>
      </c>
      <c r="B114" s="78">
        <f>+B102+C102+D102</f>
        <v>5900</v>
      </c>
      <c r="C114" s="79"/>
      <c r="D114" s="79"/>
      <c r="E114" s="78">
        <f>+E102+F102+G102</f>
        <v>234800</v>
      </c>
      <c r="F114" s="79"/>
      <c r="G114" s="79"/>
      <c r="H114" s="78">
        <f>+H102+I102+J102</f>
        <v>101600</v>
      </c>
      <c r="I114" s="79"/>
      <c r="J114" s="79"/>
      <c r="K114" s="78">
        <f>+K102+L102+M102</f>
        <v>7700</v>
      </c>
      <c r="L114" s="79"/>
      <c r="M114" s="79"/>
      <c r="N114" s="53">
        <f t="shared" si="1"/>
        <v>350000</v>
      </c>
    </row>
    <row r="115" spans="1:14">
      <c r="A115" s="70"/>
      <c r="B115" s="80">
        <f>+B114+E114+H114+K114</f>
        <v>350000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2"/>
    </row>
    <row r="116" spans="1:14" s="13" customFormat="1" ht="9.75" customHeight="1">
      <c r="K116" s="34"/>
      <c r="L116" s="47"/>
    </row>
    <row r="117" spans="1:14" s="13" customFormat="1">
      <c r="A117" s="16" t="s">
        <v>47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31"/>
      <c r="L117" s="38"/>
    </row>
    <row r="118" spans="1:14" s="13" customFormat="1" ht="7.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31"/>
      <c r="L118" s="38"/>
    </row>
    <row r="119" spans="1:14" s="13" customFormat="1">
      <c r="A119" s="86" t="s">
        <v>48</v>
      </c>
      <c r="B119" s="86"/>
      <c r="C119" s="86"/>
      <c r="D119" s="86"/>
      <c r="E119" s="86" t="s">
        <v>49</v>
      </c>
      <c r="F119" s="86"/>
      <c r="G119" s="86"/>
      <c r="H119" s="86"/>
      <c r="I119" s="86" t="s">
        <v>50</v>
      </c>
      <c r="J119" s="86"/>
      <c r="K119" s="86"/>
      <c r="L119" s="86"/>
    </row>
    <row r="120" spans="1:14" s="13" customFormat="1" ht="44.25" customHeight="1">
      <c r="A120" s="83" t="s">
        <v>98</v>
      </c>
      <c r="B120" s="84"/>
      <c r="C120" s="84"/>
      <c r="D120" s="85"/>
      <c r="E120" s="83" t="s">
        <v>100</v>
      </c>
      <c r="F120" s="84"/>
      <c r="G120" s="84"/>
      <c r="H120" s="85"/>
      <c r="I120" s="83" t="s">
        <v>102</v>
      </c>
      <c r="J120" s="84"/>
      <c r="K120" s="84"/>
      <c r="L120" s="85"/>
    </row>
    <row r="121" spans="1:14" s="13" customFormat="1" ht="44.25" customHeight="1">
      <c r="A121" s="83" t="s">
        <v>99</v>
      </c>
      <c r="B121" s="84"/>
      <c r="C121" s="84"/>
      <c r="D121" s="85"/>
      <c r="E121" s="83" t="s">
        <v>101</v>
      </c>
      <c r="F121" s="84"/>
      <c r="G121" s="84"/>
      <c r="H121" s="85"/>
      <c r="I121" s="83" t="s">
        <v>103</v>
      </c>
      <c r="J121" s="84"/>
      <c r="K121" s="84"/>
      <c r="L121" s="85"/>
    </row>
    <row r="122" spans="1:14" s="13" customFormat="1" ht="8.25" customHeight="1">
      <c r="K122" s="34"/>
      <c r="L122" s="47"/>
    </row>
    <row r="123" spans="1:14">
      <c r="A123" s="14" t="s">
        <v>15</v>
      </c>
      <c r="B123" s="20"/>
      <c r="C123" s="20"/>
      <c r="D123" s="20"/>
      <c r="E123" s="9"/>
    </row>
    <row r="124" spans="1:14">
      <c r="A124" s="55" t="s">
        <v>115</v>
      </c>
      <c r="B124" s="20"/>
      <c r="C124" s="20"/>
      <c r="D124" s="20"/>
    </row>
    <row r="125" spans="1:14">
      <c r="A125" s="55" t="s">
        <v>116</v>
      </c>
      <c r="B125" s="20"/>
      <c r="C125" s="20"/>
      <c r="D125" s="20"/>
    </row>
    <row r="126" spans="1:14">
      <c r="A126" s="55" t="s">
        <v>117</v>
      </c>
      <c r="B126" s="20"/>
      <c r="C126" s="20"/>
      <c r="D126" s="20"/>
    </row>
    <row r="127" spans="1:14" ht="18.75" customHeight="1">
      <c r="A127" s="55" t="s">
        <v>118</v>
      </c>
      <c r="B127" s="20"/>
      <c r="C127" s="20"/>
      <c r="D127" s="20"/>
    </row>
    <row r="128" spans="1:14" ht="6.75" customHeight="1">
      <c r="A128" s="14"/>
      <c r="B128" s="20"/>
      <c r="C128" s="20"/>
      <c r="D128" s="20"/>
      <c r="E128" s="9"/>
    </row>
    <row r="129" spans="1:5" ht="16.5" customHeight="1">
      <c r="A129" s="14" t="s">
        <v>104</v>
      </c>
      <c r="B129" s="20"/>
      <c r="C129" s="20"/>
      <c r="D129" s="20"/>
      <c r="E129" s="9"/>
    </row>
    <row r="130" spans="1:5" ht="19.5" customHeight="1">
      <c r="A130" s="55" t="s">
        <v>105</v>
      </c>
      <c r="B130" s="20"/>
      <c r="C130" s="20"/>
      <c r="D130" s="20"/>
    </row>
    <row r="131" spans="1:5" ht="15" customHeight="1">
      <c r="A131" s="14"/>
      <c r="B131" s="20"/>
      <c r="C131" s="20"/>
      <c r="D131" s="20"/>
      <c r="E131" s="9"/>
    </row>
    <row r="132" spans="1:5" ht="15" customHeight="1">
      <c r="A132" s="14"/>
      <c r="B132" s="20"/>
      <c r="C132" s="20"/>
      <c r="D132" s="20"/>
      <c r="E132" s="9"/>
    </row>
    <row r="133" spans="1:5" ht="15" customHeight="1">
      <c r="A133" s="14"/>
      <c r="B133" s="20"/>
      <c r="C133" s="20"/>
      <c r="D133" s="20"/>
      <c r="E133" s="9"/>
    </row>
    <row r="134" spans="1:5" ht="15" customHeight="1">
      <c r="A134" s="14"/>
      <c r="B134" s="20"/>
      <c r="C134" s="20"/>
      <c r="D134" s="20"/>
      <c r="E134" s="9"/>
    </row>
    <row r="135" spans="1:5" ht="15" customHeight="1">
      <c r="A135" s="14"/>
      <c r="B135" s="20"/>
      <c r="C135" s="20"/>
      <c r="D135" s="20"/>
      <c r="E135" s="9"/>
    </row>
    <row r="136" spans="1:5" ht="15" customHeight="1">
      <c r="A136" s="14"/>
      <c r="B136" s="20"/>
      <c r="C136" s="20"/>
      <c r="D136" s="20"/>
      <c r="E136" s="9"/>
    </row>
    <row r="137" spans="1:5" ht="15" customHeight="1">
      <c r="A137" s="14"/>
      <c r="B137" s="20"/>
      <c r="C137" s="20"/>
      <c r="D137" s="20"/>
      <c r="E137" s="9"/>
    </row>
    <row r="138" spans="1:5" ht="15" customHeight="1">
      <c r="A138" s="14"/>
      <c r="B138" s="20"/>
      <c r="C138" s="20"/>
      <c r="D138" s="20"/>
      <c r="E138" s="9"/>
    </row>
    <row r="139" spans="1:5" ht="15" customHeight="1">
      <c r="A139" s="14"/>
      <c r="B139" s="20"/>
      <c r="C139" s="20"/>
      <c r="D139" s="20"/>
      <c r="E139" s="9"/>
    </row>
    <row r="140" spans="1:5" ht="15" customHeight="1">
      <c r="A140" s="14"/>
      <c r="B140" s="20"/>
      <c r="C140" s="20"/>
      <c r="D140" s="20"/>
      <c r="E140" s="9"/>
    </row>
    <row r="141" spans="1:5" ht="15" customHeight="1">
      <c r="A141" s="14"/>
      <c r="B141" s="20"/>
      <c r="C141" s="20"/>
      <c r="D141" s="20"/>
      <c r="E141" s="9"/>
    </row>
    <row r="142" spans="1:5" ht="15" customHeight="1">
      <c r="A142" s="14"/>
      <c r="B142" s="20"/>
      <c r="C142" s="20"/>
      <c r="D142" s="20"/>
      <c r="E142" s="9"/>
    </row>
    <row r="143" spans="1:5" ht="15" customHeight="1">
      <c r="A143" s="14"/>
      <c r="B143" s="20"/>
      <c r="C143" s="20"/>
      <c r="D143" s="20"/>
      <c r="E143" s="9"/>
    </row>
    <row r="144" spans="1:5" ht="15" customHeight="1">
      <c r="A144" s="14"/>
      <c r="B144" s="20"/>
      <c r="C144" s="20"/>
      <c r="D144" s="20"/>
      <c r="E144" s="9"/>
    </row>
    <row r="145" spans="1:5" ht="15" customHeight="1">
      <c r="A145" s="14"/>
      <c r="B145" s="20"/>
      <c r="C145" s="20"/>
      <c r="D145" s="20"/>
      <c r="E145" s="9"/>
    </row>
    <row r="146" spans="1:5" ht="15" customHeight="1">
      <c r="A146" s="14"/>
      <c r="B146" s="20"/>
      <c r="C146" s="20"/>
      <c r="D146" s="20"/>
      <c r="E146" s="9"/>
    </row>
    <row r="147" spans="1:5" ht="15" customHeight="1">
      <c r="A147" s="14"/>
      <c r="B147" s="20"/>
      <c r="C147" s="20"/>
      <c r="D147" s="20"/>
      <c r="E147" s="9"/>
    </row>
    <row r="148" spans="1:5" ht="15" customHeight="1">
      <c r="A148" s="14"/>
      <c r="B148" s="20"/>
      <c r="C148" s="20"/>
      <c r="D148" s="20"/>
      <c r="E148" s="9"/>
    </row>
  </sheetData>
  <mergeCells count="41">
    <mergeCell ref="B42:N42"/>
    <mergeCell ref="B43:N43"/>
    <mergeCell ref="B44:N44"/>
    <mergeCell ref="B45:C45"/>
    <mergeCell ref="B85:C85"/>
    <mergeCell ref="B76:C76"/>
    <mergeCell ref="B64:C64"/>
    <mergeCell ref="B54:C54"/>
    <mergeCell ref="B49:C49"/>
    <mergeCell ref="A121:D121"/>
    <mergeCell ref="E121:H121"/>
    <mergeCell ref="I121:L121"/>
    <mergeCell ref="A119:D119"/>
    <mergeCell ref="E119:H119"/>
    <mergeCell ref="I119:L119"/>
    <mergeCell ref="A120:D120"/>
    <mergeCell ref="E120:H120"/>
    <mergeCell ref="I120:L120"/>
    <mergeCell ref="B101:N101"/>
    <mergeCell ref="A114:A115"/>
    <mergeCell ref="B114:D114"/>
    <mergeCell ref="E114:G114"/>
    <mergeCell ref="H114:J114"/>
    <mergeCell ref="K114:M114"/>
    <mergeCell ref="B115:N115"/>
    <mergeCell ref="A1:N1"/>
    <mergeCell ref="A2:N2"/>
    <mergeCell ref="A3:N3"/>
    <mergeCell ref="A94:A96"/>
    <mergeCell ref="B94:N94"/>
    <mergeCell ref="B95:D95"/>
    <mergeCell ref="E95:G95"/>
    <mergeCell ref="H95:J95"/>
    <mergeCell ref="K95:M95"/>
    <mergeCell ref="N95:N96"/>
    <mergeCell ref="A9:N9"/>
    <mergeCell ref="A10:N10"/>
    <mergeCell ref="B38:N38"/>
    <mergeCell ref="B39:N39"/>
    <mergeCell ref="B40:N40"/>
    <mergeCell ref="B41:N41"/>
  </mergeCells>
  <printOptions horizontalCentered="1"/>
  <pageMargins left="0.98425196850393704" right="0.39370078740157483" top="0.59055118110236227" bottom="0.59055118110236227" header="0.59055118110236227" footer="0.59055118110236227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1โครการ 1 กิจกรรม</vt:lpstr>
      <vt:lpstr>'1โครการ 1 กิจกรรม'!Print_Area</vt:lpstr>
    </vt:vector>
  </TitlesOfParts>
  <Company>student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SRU</cp:lastModifiedBy>
  <cp:lastPrinted>2016-11-11T08:56:34Z</cp:lastPrinted>
  <dcterms:created xsi:type="dcterms:W3CDTF">2012-06-27T02:12:05Z</dcterms:created>
  <dcterms:modified xsi:type="dcterms:W3CDTF">2016-11-23T03:29:04Z</dcterms:modified>
</cp:coreProperties>
</file>