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5132" windowHeight="8172" tabRatio="930" activeTab="0"/>
  </bookViews>
  <sheets>
    <sheet name="กิจกรรม" sheetId="1" r:id="rId1"/>
  </sheets>
  <definedNames>
    <definedName name="AccessDatabase" hidden="1">"C:\Pongsuk\ประมาณการ ภาคปกติ.mdb"</definedName>
    <definedName name="_xlnm.Print_Area" localSheetId="0">'กิจกรรม'!$A$1:$N$72</definedName>
    <definedName name="ทำนุ">#REF!</definedName>
    <definedName name="ประมาณการ_ภาคปกติ_ภาค1_List">#REF!</definedName>
  </definedNames>
  <calcPr fullCalcOnLoad="1"/>
</workbook>
</file>

<file path=xl/sharedStrings.xml><?xml version="1.0" encoding="utf-8"?>
<sst xmlns="http://schemas.openxmlformats.org/spreadsheetml/2006/main" count="101" uniqueCount="86">
  <si>
    <t>มหาวิทยาลัยราชภัฏสุราษฎร์ธานี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</si>
  <si>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</si>
  <si>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</si>
  <si>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</si>
  <si>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</si>
  <si>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</si>
  <si>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</si>
  <si>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</si>
  <si>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</si>
  <si>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</si>
  <si>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</si>
  <si>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</si>
  <si>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</si>
  <si>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บาท</t>
  </si>
  <si>
    <t>รายละเอียดค่าใช้จ่าย</t>
  </si>
  <si>
    <t>1)   งบดำเนินงาน</t>
  </si>
  <si>
    <t>1.1)  ค่าตอบแทน</t>
  </si>
  <si>
    <t>1.2)  ค่าใช้สอย</t>
  </si>
  <si>
    <t>1.3)  ค่าวัสดุ</t>
  </si>
  <si>
    <t>ผลที่คาดว่าจะได้รับจากกิจกรรม  :</t>
  </si>
  <si>
    <t xml:space="preserve"> </t>
  </si>
  <si>
    <t>รวมงบประมาณ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</si>
  <si>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</si>
  <si>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</si>
  <si>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</si>
  <si>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</si>
  <si>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</si>
  <si>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</si>
  <si>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</si>
  <si>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</si>
  <si>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</si>
  <si>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</si>
  <si>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</si>
  <si>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</si>
  <si>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</si>
  <si>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</si>
  <si>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</si>
  <si>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</si>
  <si>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</si>
  <si>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</si>
  <si>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</si>
  <si>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แผนการดำเนินงาน /  แผนการใช้จ่ายงบประมาณ  :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</si>
  <si>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</si>
  <si>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</si>
  <si>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</si>
  <si>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</si>
  <si>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ขั้นตอนการดำเนินงาน</t>
  </si>
  <si>
    <t>แบบสอบถามความพึงพอใจ</t>
  </si>
  <si>
    <t>แบบสอบถาม</t>
  </si>
  <si>
    <t>ปฐมพยาบาลเบื้องต้น ทำให้เกิดผลเสียต่อผู้บาดเจ็บ</t>
  </si>
  <si>
    <t>1)  เพื่อให้มีความรู้ความเข้าใจที่ถูกต้องเกี่ยวกับการปฐมพยาบาลเบื้องต้น</t>
  </si>
  <si>
    <t xml:space="preserve"> ปัญหาการเสียชีวิตส่วนหนึ่งมาจากการช่วยเหลือไม่ทันและไม่ถูกต้องตามกระบวนการได้อย่างท่วงที  เนื่องจากผู้ปฐมพยาบาลขาดความรู้ทางด้าน</t>
  </si>
  <si>
    <t>วัตถุประสงค์ของโครงการ  :</t>
  </si>
  <si>
    <t>2)  เพื่อสามารถให้การช่วยเหลือผู้ป่วยและผู้บาดเจ็บที่ฉุกเฉินได้ทันอย่างท่วงที</t>
  </si>
  <si>
    <t>- ค่าป้ายไวนิล                                               15,000                      บาท</t>
  </si>
  <si>
    <t>1.  ประชุมวางแผน</t>
  </si>
  <si>
    <t>2. ดำเนินการจัดกิจกรรม</t>
  </si>
  <si>
    <t>3.  สรุปโครงการ</t>
  </si>
  <si>
    <t>นักศึกษาที่เข้าร่วมอบรม</t>
  </si>
  <si>
    <t xml:space="preserve">1. ผู้เข้าร่วมอบรมมีความรู้ ความเข้าใจ ที่ถุกต้องเกี่ยวกับการปฐมพยาบาล </t>
  </si>
  <si>
    <t>-  วัสดุอุปกรณ์ในการอบรม</t>
  </si>
  <si>
    <t>หน่วยงาน คณะพยาบาลศาสตร์</t>
  </si>
  <si>
    <t xml:space="preserve">   -  เอกสารประกอบอบรม  </t>
  </si>
  <si>
    <t xml:space="preserve">         2. นักศึกษาสามารถให้การปฏิบัติช่วยเหลือผู้ป่วยได้อย่างถูกวิธี</t>
  </si>
  <si>
    <t>√</t>
  </si>
  <si>
    <t>เหตุผลความจำเป็น :</t>
  </si>
  <si>
    <t>ตัวชี้วัดความสำเร็จของกิจกรรม :</t>
  </si>
  <si>
    <t>1) ตัวชี้วัดเชิงคุณภาพ :</t>
  </si>
  <si>
    <t>2) ตัวชี้วัดเชิงปริมาณ :</t>
  </si>
  <si>
    <t>3) ตัวชี้วัดเชิงเวลา :</t>
  </si>
  <si>
    <t>4) ตัวชี้วัดเชิงต้นทุน :</t>
  </si>
  <si>
    <t>เป้าหมาย :</t>
  </si>
  <si>
    <t xml:space="preserve">งบประมาณ  : </t>
  </si>
  <si>
    <t>ผู้เข้ารับการอบรมมีความรู้ความเข้าใจเกี่ยวกับการปฐมพยาบาลเบื้องต้น เพิ่มขึ้นร้อยละ 80</t>
  </si>
  <si>
    <t>-  ค่าตอบแทนวิทยากรภาคทฤษฎี (600 บาท * 3 ชม.)</t>
  </si>
  <si>
    <t>-  ค่าตอบแทนวิทยากรปฏิบัติ (300 บ.*4ชม.*6คน)</t>
  </si>
  <si>
    <t xml:space="preserve">นักศึกษา จำนวน 100 คน  </t>
  </si>
  <si>
    <t>รายละเอียดกิจกรรม ประจำปีงบประมาณ พ.ศ. 2560</t>
  </si>
  <si>
    <t>เดือนมีนาคม - กันยายน 2560</t>
  </si>
  <si>
    <t>กิจกรรมที่ 6.2 การให้ความรู้ด้านการดูแลสุขภาพแก่นักศึกษาแกนนำ</t>
  </si>
  <si>
    <t xml:space="preserve">ผู้รับผิดชอบกิจกรรม : </t>
  </si>
  <si>
    <t xml:space="preserve">         คุณกัลยา จิตโอวาส</t>
  </si>
  <si>
    <t>การบริการนักศึกษาระดับปริญญาตรี</t>
  </si>
  <si>
    <t>จำนวนโครงการกิจกรรมเพื่อพัฒนาศักยภาพให้กับนักศึกษา</t>
  </si>
  <si>
    <t xml:space="preserve">    ตัวชี้วัดแผนยุทธศาสตร์</t>
  </si>
  <si>
    <t xml:space="preserve">               -  ค่าเกียรติบัตร 100 คนๆละ20 บาท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</si>
</sst>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&quot;฿&quot;#,##0_);\(&quot;฿&quot;#,##0\)"/>
    <numFmt numFmtId="210" formatCode="&quot;฿&quot;#,##0_);[Red]\(&quot;฿&quot;#,##0\)"/>
    <numFmt numFmtId="211" formatCode="&quot;฿&quot;#,##0.00_);\(&quot;฿&quot;#,##0.00\)"/>
    <numFmt numFmtId="212" formatCode="&quot;฿&quot;#,##0.00_);[Red]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_-* #,##0_-;\-* #,##0_-;_-* &quot;-&quot;??_-;_-@_-"/>
    <numFmt numFmtId="216" formatCode="#,##0;[Red]#,##0"/>
    <numFmt numFmtId="217" formatCode="#,##0_ ;\-#,##0\ 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  <numFmt numFmtId="223" formatCode="0;[Red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2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1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49" applyFont="1">
      <alignment/>
      <protection/>
    </xf>
    <xf numFmtId="0" fontId="8" fillId="0" borderId="1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0" xfId="49" applyFont="1">
      <alignment/>
      <protection/>
    </xf>
    <xf numFmtId="0" fontId="7" fillId="0" borderId="0" xfId="49" applyFont="1" applyAlignment="1">
      <alignment/>
      <protection/>
    </xf>
    <xf numFmtId="0" fontId="8" fillId="0" borderId="12" xfId="49" applyFont="1" applyBorder="1">
      <alignment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9" applyFont="1" applyAlignment="1">
      <alignment horizontal="left" indent="2"/>
      <protection/>
    </xf>
    <xf numFmtId="0" fontId="7" fillId="0" borderId="0" xfId="49" applyFont="1" applyAlignment="1">
      <alignment horizontal="left"/>
      <protection/>
    </xf>
    <xf numFmtId="0" fontId="8" fillId="0" borderId="0" xfId="49" applyFont="1" applyAlignment="1">
      <alignment horizontal="left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15" fontId="7" fillId="0" borderId="0" xfId="41" applyNumberFormat="1" applyFont="1" applyAlignment="1">
      <alignment/>
    </xf>
    <xf numFmtId="0" fontId="7" fillId="0" borderId="0" xfId="0" applyFont="1" applyAlignment="1">
      <alignment horizontal="left" indent="2"/>
    </xf>
    <xf numFmtId="49" fontId="8" fillId="0" borderId="0" xfId="0" applyNumberFormat="1" applyFont="1" applyAlignment="1">
      <alignment horizontal="left" indent="5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49" applyFont="1" applyAlignment="1">
      <alignment horizontal="left"/>
      <protection/>
    </xf>
    <xf numFmtId="215" fontId="9" fillId="0" borderId="10" xfId="42" applyNumberFormat="1" applyFont="1" applyFill="1" applyBorder="1" applyAlignment="1">
      <alignment vertical="center"/>
    </xf>
    <xf numFmtId="215" fontId="9" fillId="0" borderId="11" xfId="42" applyNumberFormat="1" applyFont="1" applyFill="1" applyBorder="1" applyAlignment="1">
      <alignment vertical="center"/>
    </xf>
    <xf numFmtId="215" fontId="9" fillId="0" borderId="11" xfId="42" applyNumberFormat="1" applyFont="1" applyFill="1" applyBorder="1" applyAlignment="1">
      <alignment/>
    </xf>
    <xf numFmtId="0" fontId="10" fillId="0" borderId="11" xfId="49" applyFont="1" applyBorder="1">
      <alignment/>
      <protection/>
    </xf>
    <xf numFmtId="215" fontId="10" fillId="0" borderId="11" xfId="42" applyNumberFormat="1" applyFont="1" applyFill="1" applyBorder="1" applyAlignment="1">
      <alignment/>
    </xf>
    <xf numFmtId="215" fontId="10" fillId="0" borderId="11" xfId="42" applyNumberFormat="1" applyFont="1" applyBorder="1" applyAlignment="1">
      <alignment/>
    </xf>
    <xf numFmtId="215" fontId="9" fillId="0" borderId="11" xfId="33" applyNumberFormat="1" applyFont="1" applyBorder="1" applyAlignment="1">
      <alignment vertical="center"/>
    </xf>
    <xf numFmtId="215" fontId="9" fillId="0" borderId="11" xfId="33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7" fillId="0" borderId="0" xfId="49" applyFont="1" applyFill="1">
      <alignment/>
      <protection/>
    </xf>
    <xf numFmtId="0" fontId="8" fillId="0" borderId="0" xfId="49" applyFont="1" applyFill="1">
      <alignment/>
      <protection/>
    </xf>
    <xf numFmtId="0" fontId="8" fillId="0" borderId="0" xfId="49" applyFont="1" applyFill="1" applyBorder="1">
      <alignment/>
      <protection/>
    </xf>
    <xf numFmtId="0" fontId="7" fillId="0" borderId="0" xfId="49" applyFont="1" applyFill="1" applyAlignment="1">
      <alignment horizontal="left"/>
      <protection/>
    </xf>
    <xf numFmtId="0" fontId="8" fillId="0" borderId="0" xfId="49" applyFont="1" applyFill="1" applyAlignment="1">
      <alignment horizontal="left"/>
      <protection/>
    </xf>
    <xf numFmtId="49" fontId="8" fillId="0" borderId="0" xfId="0" applyNumberFormat="1" applyFont="1" applyAlignment="1">
      <alignment horizontal="left"/>
    </xf>
    <xf numFmtId="0" fontId="8" fillId="33" borderId="0" xfId="49" applyFont="1" applyFill="1">
      <alignment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 shrinkToFit="1"/>
    </xf>
    <xf numFmtId="215" fontId="9" fillId="33" borderId="11" xfId="42" applyNumberFormat="1" applyFont="1" applyFill="1" applyBorder="1" applyAlignment="1">
      <alignment horizontal="center"/>
    </xf>
    <xf numFmtId="215" fontId="9" fillId="33" borderId="11" xfId="0" applyNumberFormat="1" applyFont="1" applyFill="1" applyBorder="1" applyAlignment="1">
      <alignment/>
    </xf>
    <xf numFmtId="215" fontId="9" fillId="33" borderId="11" xfId="33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5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215" fontId="7" fillId="0" borderId="0" xfId="41" applyNumberFormat="1" applyFont="1" applyAlignment="1">
      <alignment horizontal="center"/>
    </xf>
    <xf numFmtId="0" fontId="7" fillId="0" borderId="0" xfId="49" applyFont="1" applyFill="1" applyAlignment="1">
      <alignment horizontal="right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215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215" fontId="8" fillId="0" borderId="0" xfId="49" applyNumberFormat="1" applyFont="1" applyFill="1" applyAlignment="1">
      <alignment horizontal="center"/>
      <protection/>
    </xf>
    <xf numFmtId="0" fontId="8" fillId="0" borderId="0" xfId="49" applyFont="1" applyFill="1" applyAlignment="1">
      <alignment horizontal="center"/>
      <protection/>
    </xf>
    <xf numFmtId="215" fontId="7" fillId="0" borderId="0" xfId="49" applyNumberFormat="1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เครื่องหมายจุลภาค 2 2" xfId="42"/>
    <cellStyle name="เครื่องหมายจุลภาค 3" xfId="43"/>
    <cellStyle name="เครื่องหมายจุลภาค 4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กติ 3 2" xfId="51"/>
    <cellStyle name="ปกติ 4" xfId="52"/>
    <cellStyle name="ปกติ 5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139</xdr:row>
      <xdr:rowOff>95250</xdr:rowOff>
    </xdr:from>
    <xdr:to>
      <xdr:col>3</xdr:col>
      <xdr:colOff>38100</xdr:colOff>
      <xdr:row>139</xdr:row>
      <xdr:rowOff>95250</xdr:rowOff>
    </xdr:to>
    <xdr:sp>
      <xdr:nvSpPr>
        <xdr:cNvPr id="1" name="Line 33"/>
        <xdr:cNvSpPr>
          <a:spLocks/>
        </xdr:cNvSpPr>
      </xdr:nvSpPr>
      <xdr:spPr>
        <a:xfrm>
          <a:off x="1685925" y="28413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140</xdr:row>
      <xdr:rowOff>114300</xdr:rowOff>
    </xdr:from>
    <xdr:to>
      <xdr:col>11</xdr:col>
      <xdr:colOff>381000</xdr:colOff>
      <xdr:row>140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2114550" y="2862262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139</xdr:row>
      <xdr:rowOff>95250</xdr:rowOff>
    </xdr:from>
    <xdr:to>
      <xdr:col>3</xdr:col>
      <xdr:colOff>38100</xdr:colOff>
      <xdr:row>139</xdr:row>
      <xdr:rowOff>95250</xdr:rowOff>
    </xdr:to>
    <xdr:sp>
      <xdr:nvSpPr>
        <xdr:cNvPr id="3" name="Line 36"/>
        <xdr:cNvSpPr>
          <a:spLocks/>
        </xdr:cNvSpPr>
      </xdr:nvSpPr>
      <xdr:spPr>
        <a:xfrm>
          <a:off x="1685925" y="28413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141</xdr:row>
      <xdr:rowOff>76200</xdr:rowOff>
    </xdr:from>
    <xdr:to>
      <xdr:col>11</xdr:col>
      <xdr:colOff>381000</xdr:colOff>
      <xdr:row>141</xdr:row>
      <xdr:rowOff>76200</xdr:rowOff>
    </xdr:to>
    <xdr:sp>
      <xdr:nvSpPr>
        <xdr:cNvPr id="4" name="Line 38"/>
        <xdr:cNvSpPr>
          <a:spLocks/>
        </xdr:cNvSpPr>
      </xdr:nvSpPr>
      <xdr:spPr>
        <a:xfrm>
          <a:off x="5400675" y="28775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72"/>
  <sheetViews>
    <sheetView tabSelected="1" view="pageBreakPreview" zoomScaleSheetLayoutView="100" zoomScalePageLayoutView="0" workbookViewId="0" topLeftCell="A15">
      <selection activeCell="H51" sqref="H51"/>
    </sheetView>
  </sheetViews>
  <sheetFormatPr defaultColWidth="9.00390625" defaultRowHeight="15"/>
  <cols>
    <col min="1" max="1" width="18.140625" style="1" customWidth="1"/>
    <col min="2" max="2" width="6.8515625" style="1" customWidth="1"/>
    <col min="3" max="3" width="6.57421875" style="1" customWidth="1"/>
    <col min="4" max="4" width="6.140625" style="1" customWidth="1"/>
    <col min="5" max="5" width="6.00390625" style="1" customWidth="1"/>
    <col min="6" max="6" width="6.140625" style="1" customWidth="1"/>
    <col min="7" max="7" width="6.00390625" style="1" customWidth="1"/>
    <col min="8" max="8" width="6.140625" style="1" customWidth="1"/>
    <col min="9" max="9" width="6.00390625" style="1" customWidth="1"/>
    <col min="10" max="11" width="6.421875" style="1" customWidth="1"/>
    <col min="12" max="12" width="5.7109375" style="1" customWidth="1"/>
    <col min="13" max="14" width="6.140625" style="1" customWidth="1"/>
    <col min="15" max="16384" width="9.00390625" style="1" customWidth="1"/>
  </cols>
  <sheetData>
    <row r="1" spans="1:14" s="7" customFormat="1" ht="18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8" customFormat="1" ht="1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8" customFormat="1" ht="18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10" customFormat="1" ht="1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7" s="10" customFormat="1" ht="12" customHeight="1" thickTop="1">
      <c r="B5" s="11"/>
      <c r="C5" s="11"/>
      <c r="D5" s="11"/>
      <c r="E5" s="11"/>
      <c r="F5" s="11"/>
      <c r="G5" s="11"/>
    </row>
    <row r="6" spans="1:14" s="36" customFormat="1" ht="18">
      <c r="A6" s="35" t="s">
        <v>79</v>
      </c>
      <c r="C6" s="37"/>
      <c r="D6" s="37"/>
      <c r="E6" s="35"/>
      <c r="F6" s="37"/>
      <c r="G6" s="35"/>
      <c r="K6" s="53"/>
      <c r="L6" s="53"/>
      <c r="M6" s="53"/>
      <c r="N6" s="53"/>
    </row>
    <row r="7" spans="1:7" s="36" customFormat="1" ht="9" customHeight="1">
      <c r="A7" s="35"/>
      <c r="C7" s="37"/>
      <c r="D7" s="37"/>
      <c r="E7" s="35"/>
      <c r="F7" s="37"/>
      <c r="G7" s="35"/>
    </row>
    <row r="8" spans="1:15" s="10" customFormat="1" ht="18">
      <c r="A8" s="13" t="s">
        <v>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0" customFormat="1" ht="18">
      <c r="A9" s="14" t="s">
        <v>51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3" s="10" customFormat="1" ht="18">
      <c r="A10" s="10" t="s">
        <v>49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4:15" s="10" customFormat="1" ht="9.75" customHeight="1">
      <c r="N11" s="7"/>
      <c r="O11" s="7"/>
    </row>
    <row r="12" spans="1:13" s="10" customFormat="1" ht="18">
      <c r="A12" s="13" t="s">
        <v>52</v>
      </c>
      <c r="B12" s="7"/>
      <c r="C12" s="7"/>
      <c r="D12" s="7"/>
      <c r="E12" s="35"/>
      <c r="F12" s="7"/>
      <c r="G12" s="7"/>
      <c r="H12" s="7"/>
      <c r="I12" s="7"/>
      <c r="J12" s="7"/>
      <c r="K12" s="7"/>
      <c r="L12" s="7"/>
      <c r="M12" s="7"/>
    </row>
    <row r="13" s="10" customFormat="1" ht="18">
      <c r="A13" s="12" t="s">
        <v>50</v>
      </c>
    </row>
    <row r="14" s="10" customFormat="1" ht="18">
      <c r="A14" s="12" t="s">
        <v>53</v>
      </c>
    </row>
    <row r="15" s="10" customFormat="1" ht="8.25" customHeight="1">
      <c r="A15" s="12"/>
    </row>
    <row r="16" s="13" customFormat="1" ht="20.25" customHeight="1">
      <c r="A16" s="13" t="s">
        <v>66</v>
      </c>
    </row>
    <row r="17" spans="1:14" s="38" customFormat="1" ht="20.25" customHeight="1">
      <c r="A17" s="38" t="s">
        <v>67</v>
      </c>
      <c r="B17" s="39" t="s">
        <v>73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3" s="36" customFormat="1" ht="20.25" customHeight="1">
      <c r="A18" s="47" t="s">
        <v>84</v>
      </c>
      <c r="B18" s="39">
        <v>1.11</v>
      </c>
      <c r="C18" s="36" t="s">
        <v>83</v>
      </c>
    </row>
    <row r="19" spans="2:14" s="38" customFormat="1" ht="20.25" customHeight="1">
      <c r="B19" s="48">
        <v>1.12</v>
      </c>
      <c r="C19" s="49" t="s">
        <v>82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38" customFormat="1" ht="20.25" customHeight="1">
      <c r="A20" s="38" t="s">
        <v>68</v>
      </c>
      <c r="B20" s="39" t="s">
        <v>76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s="38" customFormat="1" ht="20.25" customHeight="1">
      <c r="A21" s="38" t="s">
        <v>69</v>
      </c>
      <c r="B21" s="39" t="s">
        <v>78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s="38" customFormat="1" ht="18">
      <c r="A22" s="38" t="s">
        <v>70</v>
      </c>
      <c r="B22" s="75">
        <f>B25</f>
        <v>77000</v>
      </c>
      <c r="C22" s="76"/>
      <c r="D22" s="39" t="s">
        <v>13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8" s="7" customFormat="1" ht="20.25" customHeight="1">
      <c r="A23" s="35" t="s">
        <v>71</v>
      </c>
      <c r="B23" s="10" t="s">
        <v>76</v>
      </c>
      <c r="C23" s="12"/>
      <c r="D23" s="10"/>
      <c r="E23" s="10"/>
      <c r="F23" s="10"/>
      <c r="G23" s="10"/>
      <c r="H23" s="10"/>
    </row>
    <row r="24" s="10" customFormat="1" ht="4.5" customHeight="1">
      <c r="C24" s="12"/>
    </row>
    <row r="25" spans="1:4" s="10" customFormat="1" ht="18">
      <c r="A25" s="7" t="s">
        <v>72</v>
      </c>
      <c r="B25" s="77">
        <f>H28</f>
        <v>77000</v>
      </c>
      <c r="C25" s="51"/>
      <c r="D25" s="7" t="s">
        <v>13</v>
      </c>
    </row>
    <row r="26" spans="3:7" s="10" customFormat="1" ht="3" customHeight="1">
      <c r="C26" s="13"/>
      <c r="D26" s="77"/>
      <c r="E26" s="77"/>
      <c r="F26" s="77"/>
      <c r="G26" s="7"/>
    </row>
    <row r="27" spans="1:10" s="10" customFormat="1" ht="18">
      <c r="A27" s="15" t="s">
        <v>14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5" s="10" customFormat="1" ht="18">
      <c r="A28" s="16" t="s">
        <v>15</v>
      </c>
      <c r="B28" s="15"/>
      <c r="C28" s="15"/>
      <c r="D28" s="15"/>
      <c r="E28" s="15"/>
      <c r="F28" s="15"/>
      <c r="G28" s="15"/>
      <c r="H28" s="52">
        <f>G29+G32+G33</f>
        <v>77000</v>
      </c>
      <c r="I28" s="52"/>
      <c r="J28" s="15" t="s">
        <v>13</v>
      </c>
      <c r="K28" s="15"/>
      <c r="L28" s="15"/>
      <c r="M28" s="15"/>
      <c r="N28" s="15"/>
      <c r="O28" s="15"/>
    </row>
    <row r="29" spans="1:15" s="10" customFormat="1" ht="18">
      <c r="A29" s="18" t="s">
        <v>16</v>
      </c>
      <c r="B29" s="15"/>
      <c r="C29" s="15"/>
      <c r="D29" s="15"/>
      <c r="E29" s="15"/>
      <c r="F29" s="15"/>
      <c r="G29" s="52">
        <f>SUM(F30:F31)</f>
        <v>9000</v>
      </c>
      <c r="H29" s="52"/>
      <c r="I29" s="15" t="s">
        <v>13</v>
      </c>
      <c r="J29" s="15"/>
      <c r="K29" s="17"/>
      <c r="L29" s="15"/>
      <c r="M29" s="15"/>
      <c r="N29" s="15"/>
      <c r="O29" s="15"/>
    </row>
    <row r="30" spans="1:15" s="10" customFormat="1" ht="18">
      <c r="A30" s="19" t="s">
        <v>74</v>
      </c>
      <c r="B30" s="20"/>
      <c r="C30" s="20"/>
      <c r="D30" s="20"/>
      <c r="F30" s="34">
        <v>1800</v>
      </c>
      <c r="G30" s="20" t="s">
        <v>13</v>
      </c>
      <c r="H30" s="20"/>
      <c r="I30" s="20"/>
      <c r="J30" s="20"/>
      <c r="K30" s="21"/>
      <c r="L30" s="15"/>
      <c r="M30" s="15"/>
      <c r="N30" s="15"/>
      <c r="O30" s="15"/>
    </row>
    <row r="31" spans="1:15" s="10" customFormat="1" ht="18">
      <c r="A31" s="19" t="s">
        <v>75</v>
      </c>
      <c r="B31" s="20"/>
      <c r="C31" s="20"/>
      <c r="D31" s="20"/>
      <c r="F31" s="34">
        <v>7200</v>
      </c>
      <c r="G31" s="20" t="s">
        <v>13</v>
      </c>
      <c r="H31" s="20"/>
      <c r="I31" s="20"/>
      <c r="J31" s="20"/>
      <c r="K31" s="21"/>
      <c r="L31" s="15"/>
      <c r="M31" s="15"/>
      <c r="N31" s="15"/>
      <c r="O31" s="15"/>
    </row>
    <row r="32" spans="1:15" s="10" customFormat="1" ht="18">
      <c r="A32" s="18" t="s">
        <v>17</v>
      </c>
      <c r="B32" s="15"/>
      <c r="C32" s="15"/>
      <c r="D32" s="15"/>
      <c r="F32" s="15"/>
      <c r="G32" s="52">
        <v>0</v>
      </c>
      <c r="H32" s="52"/>
      <c r="I32" s="15" t="s">
        <v>13</v>
      </c>
      <c r="J32" s="15"/>
      <c r="K32" s="20"/>
      <c r="L32" s="20"/>
      <c r="M32" s="20"/>
      <c r="N32" s="20"/>
      <c r="O32" s="20"/>
    </row>
    <row r="33" spans="1:15" s="10" customFormat="1" ht="18">
      <c r="A33" s="18" t="s">
        <v>18</v>
      </c>
      <c r="B33" s="15"/>
      <c r="C33" s="15"/>
      <c r="D33" s="15"/>
      <c r="F33" s="15"/>
      <c r="G33" s="52">
        <f>SUM(F34:F37)</f>
        <v>68000</v>
      </c>
      <c r="H33" s="52"/>
      <c r="I33" s="15" t="s">
        <v>13</v>
      </c>
      <c r="J33" s="15"/>
      <c r="K33" s="20"/>
      <c r="L33" s="20"/>
      <c r="M33" s="20"/>
      <c r="N33" s="20"/>
      <c r="O33" s="20"/>
    </row>
    <row r="34" spans="1:15" s="10" customFormat="1" ht="18">
      <c r="A34" s="74" t="s">
        <v>62</v>
      </c>
      <c r="B34" s="74"/>
      <c r="C34" s="74"/>
      <c r="D34" s="20"/>
      <c r="F34" s="34">
        <v>8000</v>
      </c>
      <c r="G34" s="20" t="s">
        <v>13</v>
      </c>
      <c r="H34" s="20"/>
      <c r="I34" s="20"/>
      <c r="J34" s="20"/>
      <c r="K34" s="15"/>
      <c r="L34" s="15"/>
      <c r="M34" s="15"/>
      <c r="N34" s="15"/>
      <c r="O34" s="15"/>
    </row>
    <row r="35" spans="1:15" s="10" customFormat="1" ht="18">
      <c r="A35" s="19" t="s">
        <v>60</v>
      </c>
      <c r="B35" s="20"/>
      <c r="C35" s="20"/>
      <c r="D35" s="20"/>
      <c r="F35" s="34">
        <v>55000</v>
      </c>
      <c r="G35" s="20" t="s">
        <v>13</v>
      </c>
      <c r="H35" s="20"/>
      <c r="I35" s="20"/>
      <c r="J35" s="20"/>
      <c r="K35" s="20"/>
      <c r="L35" s="20"/>
      <c r="M35" s="20"/>
      <c r="N35" s="20"/>
      <c r="O35" s="20"/>
    </row>
    <row r="36" spans="1:15" s="10" customFormat="1" ht="18">
      <c r="A36" s="10" t="s">
        <v>85</v>
      </c>
      <c r="C36" s="19"/>
      <c r="D36" s="20"/>
      <c r="F36" s="34">
        <v>2000</v>
      </c>
      <c r="G36" s="40" t="s">
        <v>13</v>
      </c>
      <c r="H36" s="20"/>
      <c r="I36" s="20"/>
      <c r="J36" s="20"/>
      <c r="K36" s="20"/>
      <c r="L36" s="20"/>
      <c r="M36" s="20"/>
      <c r="N36" s="20"/>
      <c r="O36" s="20"/>
    </row>
    <row r="37" spans="1:15" s="10" customFormat="1" ht="18">
      <c r="A37" s="19" t="s">
        <v>54</v>
      </c>
      <c r="B37" s="20"/>
      <c r="C37" s="20"/>
      <c r="D37" s="20" t="s">
        <v>20</v>
      </c>
      <c r="F37" s="34">
        <v>3000</v>
      </c>
      <c r="G37" s="20" t="s">
        <v>13</v>
      </c>
      <c r="H37" s="20"/>
      <c r="I37" s="20"/>
      <c r="J37" s="20"/>
      <c r="K37" s="15"/>
      <c r="L37" s="15"/>
      <c r="M37" s="15"/>
      <c r="N37" s="15"/>
      <c r="O37" s="15"/>
    </row>
    <row r="38" s="10" customFormat="1" ht="7.5" customHeight="1"/>
    <row r="39" s="10" customFormat="1" ht="18">
      <c r="A39" s="16" t="s">
        <v>41</v>
      </c>
    </row>
    <row r="40" spans="1:14" s="41" customFormat="1" ht="18">
      <c r="A40" s="71" t="s">
        <v>46</v>
      </c>
      <c r="B40" s="56" t="s">
        <v>22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1:14" s="41" customFormat="1" ht="18">
      <c r="A41" s="72"/>
      <c r="B41" s="59" t="s">
        <v>23</v>
      </c>
      <c r="C41" s="60"/>
      <c r="D41" s="61"/>
      <c r="E41" s="59" t="s">
        <v>24</v>
      </c>
      <c r="F41" s="60"/>
      <c r="G41" s="61"/>
      <c r="H41" s="59" t="s">
        <v>25</v>
      </c>
      <c r="I41" s="60"/>
      <c r="J41" s="61"/>
      <c r="K41" s="59" t="s">
        <v>26</v>
      </c>
      <c r="L41" s="60"/>
      <c r="M41" s="61"/>
      <c r="N41" s="54"/>
    </row>
    <row r="42" spans="1:14" s="41" customFormat="1" ht="18">
      <c r="A42" s="73"/>
      <c r="B42" s="42" t="s">
        <v>1</v>
      </c>
      <c r="C42" s="42" t="s">
        <v>2</v>
      </c>
      <c r="D42" s="42" t="s">
        <v>3</v>
      </c>
      <c r="E42" s="42" t="s">
        <v>4</v>
      </c>
      <c r="F42" s="42" t="s">
        <v>5</v>
      </c>
      <c r="G42" s="42" t="s">
        <v>6</v>
      </c>
      <c r="H42" s="42" t="s">
        <v>7</v>
      </c>
      <c r="I42" s="42" t="s">
        <v>8</v>
      </c>
      <c r="J42" s="42" t="s">
        <v>9</v>
      </c>
      <c r="K42" s="42" t="s">
        <v>10</v>
      </c>
      <c r="L42" s="42" t="s">
        <v>11</v>
      </c>
      <c r="M42" s="42" t="s">
        <v>12</v>
      </c>
      <c r="N42" s="55"/>
    </row>
    <row r="43" spans="1:14" s="10" customFormat="1" ht="18">
      <c r="A43" s="2" t="s">
        <v>55</v>
      </c>
      <c r="B43" s="3"/>
      <c r="C43" s="3"/>
      <c r="D43" s="3"/>
      <c r="E43" s="3"/>
      <c r="F43" s="3"/>
      <c r="G43" s="3" t="s">
        <v>64</v>
      </c>
      <c r="H43" s="3" t="s">
        <v>64</v>
      </c>
      <c r="I43" s="31"/>
      <c r="J43" s="31"/>
      <c r="K43" s="31"/>
      <c r="L43" s="31"/>
      <c r="M43" s="31"/>
      <c r="N43" s="31"/>
    </row>
    <row r="44" spans="1:14" s="10" customFormat="1" ht="23.25" customHeight="1">
      <c r="A44" s="2" t="s">
        <v>56</v>
      </c>
      <c r="B44" s="32"/>
      <c r="C44" s="32"/>
      <c r="D44" s="32"/>
      <c r="E44" s="32"/>
      <c r="F44" s="32"/>
      <c r="G44" s="32"/>
      <c r="H44" s="33" t="s">
        <v>64</v>
      </c>
      <c r="I44" s="33"/>
      <c r="J44" s="33"/>
      <c r="K44" s="33"/>
      <c r="L44" s="33"/>
      <c r="M44" s="33"/>
      <c r="N44" s="33"/>
    </row>
    <row r="45" spans="1:14" s="10" customFormat="1" ht="18">
      <c r="A45" s="5" t="s">
        <v>57</v>
      </c>
      <c r="B45" s="32"/>
      <c r="C45" s="32"/>
      <c r="D45" s="32"/>
      <c r="E45" s="32"/>
      <c r="F45" s="32"/>
      <c r="G45" s="32"/>
      <c r="H45" s="33"/>
      <c r="I45" s="33" t="s">
        <v>64</v>
      </c>
      <c r="J45" s="33"/>
      <c r="K45" s="33"/>
      <c r="L45" s="33"/>
      <c r="M45" s="33"/>
      <c r="N45" s="33"/>
    </row>
    <row r="46" spans="1:14" s="41" customFormat="1" ht="18">
      <c r="A46" s="43" t="s">
        <v>27</v>
      </c>
      <c r="B46" s="70" t="s">
        <v>28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s="41" customFormat="1" ht="18">
      <c r="A47" s="43" t="s">
        <v>29</v>
      </c>
      <c r="B47" s="44">
        <f>B48+B49+B54+B57+B58</f>
        <v>0</v>
      </c>
      <c r="C47" s="44">
        <f aca="true" t="shared" si="0" ref="C47:M47">C48+C49+C54+C57+C58</f>
        <v>0</v>
      </c>
      <c r="D47" s="44">
        <f t="shared" si="0"/>
        <v>0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4">
        <f t="shared" si="0"/>
        <v>77000</v>
      </c>
      <c r="I47" s="44">
        <f t="shared" si="0"/>
        <v>0</v>
      </c>
      <c r="J47" s="44">
        <f t="shared" si="0"/>
        <v>0</v>
      </c>
      <c r="K47" s="44">
        <f t="shared" si="0"/>
        <v>0</v>
      </c>
      <c r="L47" s="44">
        <f t="shared" si="0"/>
        <v>0</v>
      </c>
      <c r="M47" s="44">
        <f t="shared" si="0"/>
        <v>0</v>
      </c>
      <c r="N47" s="45">
        <f>SUM(B47:M47)</f>
        <v>77000</v>
      </c>
    </row>
    <row r="48" spans="1:14" s="10" customFormat="1" ht="18">
      <c r="A48" s="4" t="s">
        <v>30</v>
      </c>
      <c r="B48" s="23">
        <v>0</v>
      </c>
      <c r="C48" s="23">
        <v>0</v>
      </c>
      <c r="D48" s="23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9">
        <f aca="true" t="shared" si="1" ref="N48:N60">SUM(B48:M48)</f>
        <v>0</v>
      </c>
    </row>
    <row r="49" spans="1:14" s="10" customFormat="1" ht="18">
      <c r="A49" s="4" t="s">
        <v>31</v>
      </c>
      <c r="B49" s="25">
        <f>SUM(B50:B53)</f>
        <v>0</v>
      </c>
      <c r="C49" s="25">
        <f aca="true" t="shared" si="2" ref="C49:M49">SUM(C50:C53)</f>
        <v>0</v>
      </c>
      <c r="D49" s="25">
        <f t="shared" si="2"/>
        <v>0</v>
      </c>
      <c r="E49" s="26"/>
      <c r="F49" s="25">
        <f t="shared" si="2"/>
        <v>0</v>
      </c>
      <c r="G49" s="25">
        <f>SUM(G50:G53)</f>
        <v>0</v>
      </c>
      <c r="H49" s="25">
        <f>SUM(H50:H53)</f>
        <v>77000</v>
      </c>
      <c r="I49" s="25">
        <f t="shared" si="2"/>
        <v>0</v>
      </c>
      <c r="J49" s="25">
        <f t="shared" si="2"/>
        <v>0</v>
      </c>
      <c r="K49" s="25">
        <f>SUM(K50:K53)</f>
        <v>0</v>
      </c>
      <c r="L49" s="25">
        <f>SUM(L50:L53)</f>
        <v>0</v>
      </c>
      <c r="M49" s="25">
        <f t="shared" si="2"/>
        <v>0</v>
      </c>
      <c r="N49" s="30">
        <f t="shared" si="1"/>
        <v>77000</v>
      </c>
    </row>
    <row r="50" spans="1:14" s="10" customFormat="1" ht="18">
      <c r="A50" s="2" t="s">
        <v>32</v>
      </c>
      <c r="B50" s="27"/>
      <c r="C50" s="27"/>
      <c r="D50" s="27"/>
      <c r="E50" s="26"/>
      <c r="F50" s="27"/>
      <c r="G50" s="27"/>
      <c r="H50" s="27">
        <v>9000</v>
      </c>
      <c r="I50" s="28"/>
      <c r="J50" s="28"/>
      <c r="K50" s="28"/>
      <c r="L50" s="28"/>
      <c r="M50" s="28"/>
      <c r="N50" s="30">
        <f t="shared" si="1"/>
        <v>9000</v>
      </c>
    </row>
    <row r="51" spans="1:14" s="10" customFormat="1" ht="18">
      <c r="A51" s="2" t="s">
        <v>33</v>
      </c>
      <c r="B51" s="27"/>
      <c r="C51" s="27"/>
      <c r="D51" s="27"/>
      <c r="E51" s="27"/>
      <c r="F51" s="27"/>
      <c r="G51" s="27"/>
      <c r="H51" s="28"/>
      <c r="I51" s="28"/>
      <c r="J51" s="28"/>
      <c r="K51" s="28"/>
      <c r="L51" s="28"/>
      <c r="M51" s="28"/>
      <c r="N51" s="30">
        <f t="shared" si="1"/>
        <v>0</v>
      </c>
    </row>
    <row r="52" spans="1:14" s="10" customFormat="1" ht="18">
      <c r="A52" s="5" t="s">
        <v>34</v>
      </c>
      <c r="B52" s="27"/>
      <c r="C52" s="27"/>
      <c r="D52" s="27"/>
      <c r="E52" s="27"/>
      <c r="F52" s="27"/>
      <c r="G52" s="27"/>
      <c r="H52" s="28">
        <v>68000</v>
      </c>
      <c r="I52" s="28"/>
      <c r="J52" s="28"/>
      <c r="K52" s="28"/>
      <c r="L52" s="28"/>
      <c r="M52" s="28"/>
      <c r="N52" s="30">
        <f t="shared" si="1"/>
        <v>68000</v>
      </c>
    </row>
    <row r="53" spans="1:14" s="10" customFormat="1" ht="18">
      <c r="A53" s="5" t="s">
        <v>35</v>
      </c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30">
        <f t="shared" si="1"/>
        <v>0</v>
      </c>
    </row>
    <row r="54" spans="1:14" s="10" customFormat="1" ht="18">
      <c r="A54" s="4" t="s">
        <v>36</v>
      </c>
      <c r="B54" s="25">
        <f>+B55+B56</f>
        <v>0</v>
      </c>
      <c r="C54" s="25">
        <f aca="true" t="shared" si="3" ref="C54:M54">+C55+C56</f>
        <v>0</v>
      </c>
      <c r="D54" s="25">
        <f t="shared" si="3"/>
        <v>0</v>
      </c>
      <c r="E54" s="25">
        <f t="shared" si="3"/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  <c r="J54" s="25">
        <f t="shared" si="3"/>
        <v>0</v>
      </c>
      <c r="K54" s="25">
        <f t="shared" si="3"/>
        <v>0</v>
      </c>
      <c r="L54" s="25">
        <f t="shared" si="3"/>
        <v>0</v>
      </c>
      <c r="M54" s="25">
        <f t="shared" si="3"/>
        <v>0</v>
      </c>
      <c r="N54" s="30">
        <f t="shared" si="1"/>
        <v>0</v>
      </c>
    </row>
    <row r="55" spans="1:14" s="10" customFormat="1" ht="18">
      <c r="A55" s="2" t="s">
        <v>37</v>
      </c>
      <c r="B55" s="27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30">
        <f t="shared" si="1"/>
        <v>0</v>
      </c>
    </row>
    <row r="56" spans="1:14" s="10" customFormat="1" ht="18">
      <c r="A56" s="2" t="s">
        <v>38</v>
      </c>
      <c r="B56" s="27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30">
        <f t="shared" si="1"/>
        <v>0</v>
      </c>
    </row>
    <row r="57" spans="1:14" s="10" customFormat="1" ht="18">
      <c r="A57" s="4" t="s">
        <v>39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30">
        <f t="shared" si="1"/>
        <v>0</v>
      </c>
    </row>
    <row r="58" spans="1:14" s="10" customFormat="1" ht="18">
      <c r="A58" s="6" t="s">
        <v>40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30">
        <f t="shared" si="1"/>
        <v>0</v>
      </c>
    </row>
    <row r="59" spans="1:14" s="41" customFormat="1" ht="18">
      <c r="A59" s="54" t="s">
        <v>21</v>
      </c>
      <c r="B59" s="63">
        <f>+B47+C47+D47</f>
        <v>0</v>
      </c>
      <c r="C59" s="64"/>
      <c r="D59" s="64"/>
      <c r="E59" s="63">
        <f>+E47+F47+G47</f>
        <v>0</v>
      </c>
      <c r="F59" s="64"/>
      <c r="G59" s="64"/>
      <c r="H59" s="63">
        <f>+H47+I47+J47</f>
        <v>77000</v>
      </c>
      <c r="I59" s="64"/>
      <c r="J59" s="64"/>
      <c r="K59" s="63">
        <f>+K47+L47+M47</f>
        <v>0</v>
      </c>
      <c r="L59" s="64"/>
      <c r="M59" s="64"/>
      <c r="N59" s="46">
        <f t="shared" si="1"/>
        <v>77000</v>
      </c>
    </row>
    <row r="60" spans="1:14" s="41" customFormat="1" ht="18">
      <c r="A60" s="55"/>
      <c r="B60" s="63">
        <f>+B59+E59+H59+K59</f>
        <v>77000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46">
        <f t="shared" si="1"/>
        <v>77000</v>
      </c>
    </row>
    <row r="61" spans="1:13" s="10" customFormat="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s="10" customFormat="1" ht="18">
      <c r="A62" s="15" t="s">
        <v>42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1"/>
    </row>
    <row r="63" spans="1:13" s="10" customFormat="1" ht="8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1"/>
    </row>
    <row r="64" spans="1:13" s="10" customFormat="1" ht="18">
      <c r="A64" s="62" t="s">
        <v>43</v>
      </c>
      <c r="B64" s="62"/>
      <c r="C64" s="62"/>
      <c r="D64" s="62"/>
      <c r="E64" s="62" t="s">
        <v>44</v>
      </c>
      <c r="F64" s="62"/>
      <c r="G64" s="62"/>
      <c r="H64" s="62"/>
      <c r="I64" s="62" t="s">
        <v>45</v>
      </c>
      <c r="J64" s="62"/>
      <c r="K64" s="62"/>
      <c r="L64" s="62"/>
      <c r="M64" s="11"/>
    </row>
    <row r="65" spans="1:13" s="10" customFormat="1" ht="32.25" customHeight="1">
      <c r="A65" s="65" t="s">
        <v>58</v>
      </c>
      <c r="B65" s="66"/>
      <c r="C65" s="66"/>
      <c r="D65" s="67"/>
      <c r="E65" s="65" t="s">
        <v>48</v>
      </c>
      <c r="F65" s="68"/>
      <c r="G65" s="68"/>
      <c r="H65" s="69"/>
      <c r="I65" s="65" t="s">
        <v>47</v>
      </c>
      <c r="J65" s="68"/>
      <c r="K65" s="68"/>
      <c r="L65" s="69"/>
      <c r="M65" s="11"/>
    </row>
    <row r="66" spans="1:13" s="10" customFormat="1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4" s="10" customFormat="1" ht="18">
      <c r="A67" s="13" t="s">
        <v>19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10" customFormat="1" ht="18">
      <c r="A68" s="14" t="s">
        <v>59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9" s="10" customFormat="1" ht="18">
      <c r="A69" s="22" t="s">
        <v>63</v>
      </c>
      <c r="D69" s="11"/>
      <c r="E69" s="11"/>
      <c r="F69" s="11"/>
      <c r="G69" s="11"/>
      <c r="H69" s="11"/>
      <c r="I69" s="11"/>
    </row>
    <row r="70" ht="10.5" customHeight="1"/>
    <row r="71" s="7" customFormat="1" ht="18">
      <c r="A71" s="7" t="s">
        <v>80</v>
      </c>
    </row>
    <row r="72" s="10" customFormat="1" ht="18">
      <c r="A72" s="10" t="s">
        <v>81</v>
      </c>
    </row>
  </sheetData>
  <sheetProtection/>
  <mergeCells count="32">
    <mergeCell ref="B41:D41"/>
    <mergeCell ref="N41:N42"/>
    <mergeCell ref="A34:C34"/>
    <mergeCell ref="B22:C22"/>
    <mergeCell ref="B25:C25"/>
    <mergeCell ref="D26:F26"/>
    <mergeCell ref="A65:D65"/>
    <mergeCell ref="E65:H65"/>
    <mergeCell ref="G33:H33"/>
    <mergeCell ref="B46:N46"/>
    <mergeCell ref="H59:J59"/>
    <mergeCell ref="G32:H32"/>
    <mergeCell ref="I65:L65"/>
    <mergeCell ref="K59:M59"/>
    <mergeCell ref="B60:M60"/>
    <mergeCell ref="A40:A42"/>
    <mergeCell ref="A59:A60"/>
    <mergeCell ref="B40:N40"/>
    <mergeCell ref="K41:M41"/>
    <mergeCell ref="E64:H64"/>
    <mergeCell ref="I64:L64"/>
    <mergeCell ref="E41:G41"/>
    <mergeCell ref="H41:J41"/>
    <mergeCell ref="B59:D59"/>
    <mergeCell ref="E59:G59"/>
    <mergeCell ref="A64:D64"/>
    <mergeCell ref="A1:N1"/>
    <mergeCell ref="A2:N2"/>
    <mergeCell ref="A3:N3"/>
    <mergeCell ref="H28:I28"/>
    <mergeCell ref="G29:H29"/>
    <mergeCell ref="K6:N6"/>
  </mergeCells>
  <printOptions horizontalCentered="1"/>
  <pageMargins left="0.984251968503937" right="0.3937007874015748" top="0.5905511811023623" bottom="0.5905511811023623" header="0.5905511811023623" footer="0.590551181102362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AVH-HOME</cp:lastModifiedBy>
  <cp:lastPrinted>2016-07-29T05:50:26Z</cp:lastPrinted>
  <dcterms:created xsi:type="dcterms:W3CDTF">2012-06-27T02:12:05Z</dcterms:created>
  <dcterms:modified xsi:type="dcterms:W3CDTF">2016-08-09T07:30:22Z</dcterms:modified>
  <cp:category/>
  <cp:version/>
  <cp:contentType/>
  <cp:contentStatus/>
</cp:coreProperties>
</file>