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480" yWindow="555" windowWidth="15480" windowHeight="9345"/>
  </bookViews>
  <sheets>
    <sheet name="กิจกรรม" sheetId="1" r:id="rId1"/>
  </sheets>
  <definedNames>
    <definedName name="_xlnm.Print_Area" localSheetId="0">กิจกรรม!$A$1:$N$123</definedName>
  </definedNames>
  <calcPr calcId="124519"/>
</workbook>
</file>

<file path=xl/calcChain.xml><?xml version="1.0" encoding="utf-8"?>
<calcChain xmlns="http://schemas.openxmlformats.org/spreadsheetml/2006/main">
  <c r="K73" i="1"/>
  <c r="K76"/>
  <c r="K78"/>
  <c r="B72"/>
  <c r="B67"/>
  <c r="N92"/>
  <c r="N94"/>
  <c r="N95"/>
  <c r="N96"/>
  <c r="N97"/>
  <c r="N99"/>
  <c r="N100"/>
  <c r="N101"/>
  <c r="N102"/>
  <c r="C93"/>
  <c r="D93"/>
  <c r="E93"/>
  <c r="F93"/>
  <c r="G93"/>
  <c r="H93"/>
  <c r="I93"/>
  <c r="J93"/>
  <c r="K93"/>
  <c r="L93"/>
  <c r="M93"/>
  <c r="B93"/>
  <c r="N93"/>
  <c r="B63"/>
  <c r="K59"/>
  <c r="K57"/>
  <c r="K52"/>
  <c r="K50"/>
  <c r="B49"/>
  <c r="B56"/>
  <c r="B43"/>
  <c r="M98"/>
  <c r="M91"/>
  <c r="L98"/>
  <c r="L91"/>
  <c r="K98"/>
  <c r="K91"/>
  <c r="J98"/>
  <c r="J91"/>
  <c r="I98"/>
  <c r="I91"/>
  <c r="H98"/>
  <c r="H91"/>
  <c r="G98"/>
  <c r="G91"/>
  <c r="F98"/>
  <c r="F91"/>
  <c r="E98"/>
  <c r="E91"/>
  <c r="D98"/>
  <c r="D91"/>
  <c r="C98"/>
  <c r="C91"/>
  <c r="B103" s="1"/>
  <c r="B98"/>
  <c r="E103"/>
  <c r="K103"/>
  <c r="N98"/>
  <c r="B91"/>
  <c r="H103"/>
  <c r="N91" l="1"/>
  <c r="B104"/>
  <c r="N104" s="1"/>
  <c r="N103"/>
</calcChain>
</file>

<file path=xl/sharedStrings.xml><?xml version="1.0" encoding="utf-8"?>
<sst xmlns="http://schemas.openxmlformats.org/spreadsheetml/2006/main" count="190" uniqueCount="133">
  <si>
    <t>รายละเอียดกิจกรรม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</si>
  <si>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</si>
  <si>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</si>
  <si>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 xml:space="preserve">กิจกรรมที่ 8.1 พัฒนาสมรรถนะนักวิจัยสู่ความเป็นเลิศ </t>
  </si>
  <si>
    <t>เหตุผลความจำเป็น  :</t>
  </si>
  <si>
    <t xml:space="preserve">          การพัฒนาสมรรถนะของบุคลากรในการทำวิจัยเป็นสิ่งจำเป็นต่อการพัฒนางานสร้างสรรค์การวิจัยและวิชาการต่างๆ เพื่อการก้าวสู่ความ</t>
  </si>
  <si>
    <t>เป็นเลิศด้านการวิจัยของบุคลากรนั้นจำเป็นต้องได้รับการสนับสนุนให้ผู้วิจัยมีศักยภาพด้านต่างๆ ที่มุ่งผลสัมฤทธิ์ที่เกี่ยวข้องด้านกานวิจัย เช่น องค์ความรู้</t>
  </si>
  <si>
    <t>ในการพัฒนางานวิจัย ตลอดจนมีความสามารถประยุกต์ศาสตร์ที่เกี่ยวข้องในการวิจัย ทั้งสามารถพัฒนาท้องถิ่นร่วมกับเครื่อข่ายผ่านการวิจัยได้อย่างมี</t>
  </si>
  <si>
    <t>ประสิทธิภาพ อีกทั้งการสร้างแรงจูงใจให้บุคลากรเห็น ความสำคัญของการวิจัยเพื่อนำมาสู่การเกิดวัฒนธรรมองค์กรณ์แห่งการเรียนรู้อันนำไปสู่การพัฒนาต่อไป</t>
  </si>
  <si>
    <t>วัตถุประสงค์ของกิจกรรม  :</t>
  </si>
  <si>
    <t xml:space="preserve">     1) พัฒนาอาจารย์ให้มีศักยภาพและองค์ความรู้ในการวิจัยและการสร้างสรรค์ผลงานวิชาการ  </t>
  </si>
  <si>
    <t xml:space="preserve">     2) อาจารย์มีผลงานวิจัยเป็นที่ยอมรับทั้งในระดับชาติและระดับนานาชาติ  </t>
  </si>
  <si>
    <t xml:space="preserve">     3) พัฒนางานวิจัยและบทความวิจัยเพื่อการตีพิมพ์ เผยแพร่</t>
  </si>
  <si>
    <t xml:space="preserve">     4) เกิดแรงจูงใจและเห็นความสำคัญของการวิจัยอันนำมาสู่ความเป็นเลิศทางการวิจัย</t>
  </si>
  <si>
    <t>ความสอดคล้องของตัวบ่งชี้</t>
  </si>
  <si>
    <t>สกอ.ระดับคณะ</t>
  </si>
  <si>
    <t xml:space="preserve">ตัวบ่งชี้ 2.1  ระบบและกลไกการบริหารและพัฒนางานวิจัยหรืองานสร้างสรรค์ </t>
  </si>
  <si>
    <t xml:space="preserve">ตัวบ่งชี้ 2.2  เงินสนับสนุนงานวิจัยหรืองานสร้างสรรค์ </t>
  </si>
  <si>
    <t xml:space="preserve">                                             </t>
  </si>
  <si>
    <t xml:space="preserve">ตัวบ่งชี้ 2.3  ผลงานวิชาการของอาจารย์ประจำและนักวิจัย </t>
  </si>
  <si>
    <t xml:space="preserve">                                              </t>
  </si>
  <si>
    <t>ตัวชี้วัดที่ 22 (สภา) ผลงานวิจัยที่ตีพิมพ์เผยแพร่ต่ออาจารย์พยาบาลประจำทั้งหมด</t>
  </si>
  <si>
    <t>ตัวชี้วัดที่ 23 (สภา) ผลงานวิชาการ</t>
  </si>
  <si>
    <t>ตัวชี้วัดความสำเร็จของกิจกรรม  :</t>
  </si>
  <si>
    <t>1) ตัวชี้วัดเชิงคุณภาพ  :</t>
  </si>
  <si>
    <t xml:space="preserve">1. ผลงานวิจัยและผลงานวิชาการมีคุณภาพเพื่อการตีพิมพ์และเผยแพร่   </t>
  </si>
  <si>
    <t>2. บทความวิจัยและบทความวิชาการได้รับการตีพิมพ์เผยแพร่ในวารสาร TCI</t>
  </si>
  <si>
    <t>2) ตัวชี้วัดเชิงปริมาณ  :</t>
  </si>
  <si>
    <t>1. จำนวนงานวิจัยและงานวิชาการเพื่อการตีพิมพ์เผยแพร่ 10 เรื่อง</t>
  </si>
  <si>
    <t>2. จำนวนการนำเสนองานต่างประเทศ 3 เรื่อง</t>
  </si>
  <si>
    <t>3. อาจารย์คณะพยาบาลศาสตร์  จำนวน  35 คน</t>
  </si>
  <si>
    <t>3) ตัวชี้วัดเชิงเวลา  :</t>
  </si>
  <si>
    <t xml:space="preserve"> 1 เดือนตุลาคม 2559 - 30 กันยายน 2560</t>
  </si>
  <si>
    <t>4) ตัวชี้วัดเชิงต้นทุน  :</t>
  </si>
  <si>
    <t>บาท</t>
  </si>
  <si>
    <t xml:space="preserve">เป้าหมาย : </t>
  </si>
  <si>
    <t xml:space="preserve">อาจารย์คณะพยาบาลศาสตร์  จำนวน  35 คน </t>
  </si>
  <si>
    <t>งบประมาณ</t>
  </si>
  <si>
    <t>รายละเอียดค่าใช้จ่าย</t>
  </si>
  <si>
    <t xml:space="preserve">กิจกรรมย่อยที่ 1 กิจกรรมถอดบทเรียนเพื่อการพัฒนางานวิจัย    </t>
  </si>
  <si>
    <t>1)   งบดำเนินงาน</t>
  </si>
  <si>
    <t>1.1)  ค่าใช้สอย</t>
  </si>
  <si>
    <t xml:space="preserve">  </t>
  </si>
  <si>
    <t xml:space="preserve">       - ค่าอาหารว่าง (35 คน * 25 บาท * 1 มื้อ)</t>
  </si>
  <si>
    <t>1.2)  ค่าวัสดุ</t>
  </si>
  <si>
    <t xml:space="preserve">        - ค่าวัสดุงานสำนักงาน</t>
  </si>
  <si>
    <t>กิจกรรมย่อยที่ 2 Research seminar series (นำเสนอความรู้ด้านวิจัย/นำเสนอ project 2 ครั้ง/เดือน)</t>
  </si>
  <si>
    <t>ค่าอาหารว่าง (35 คน * 25 บาท * 24 มื้อ)</t>
  </si>
  <si>
    <t>ค่าหมึกพิมพ์/วัสดุโครงการ</t>
  </si>
  <si>
    <t>กิจกรรมย่อยที่ 3 กิจกรรมพัฒนา research area เพื่อการเป็น research culture (จัดตั้งพื้นที่เพื่อการวิจัย friendly environment)</t>
  </si>
  <si>
    <t>1.1)  ค่าวัสดุ/อุปกรณ์สำนักงาน</t>
  </si>
  <si>
    <t xml:space="preserve">กิจกรรมย่อยที่ 4 Best researcher award </t>
  </si>
  <si>
    <t>1. งบดำเนินงาน</t>
  </si>
  <si>
    <t>1.1) ค่าวัสดุ</t>
  </si>
  <si>
    <t>ค่าของรางวัล The best researcher award (4 ไตรมาส) จำนวน 4 ชื้น* 500 บาท/ ชิ้น</t>
  </si>
  <si>
    <t>กิจกรรมย่อยที่ 5 กิจกรรมพัฒนาความรู้ความสามารถด้านสถิติการวิจัย SPSS</t>
  </si>
  <si>
    <t>1.1 ค่าตอบแทน</t>
  </si>
  <si>
    <t xml:space="preserve"> - ค่าตอบแทนวิทยากร 3  วัน วันละ 800 * 6 ชม</t>
  </si>
  <si>
    <t xml:space="preserve"> -ค่าตอบแทนที่ปรึกษาสถิติและการวิเคราะห์ผลการวิจัย 10 เรื่อง* 1000 บาท/ เรื่อง</t>
  </si>
  <si>
    <t>1.2 ค่าใช้สอย</t>
  </si>
  <si>
    <t xml:space="preserve">      -ค่าเดินทางวิทยากร</t>
  </si>
  <si>
    <t>1.2 ค่าวัสดุ</t>
  </si>
  <si>
    <t xml:space="preserve">      -ค่าทำเอกสาร ประกอบการประชุม   35 ชุด ชุดละ  100  บาท</t>
  </si>
  <si>
    <t>แผนการดำเนินงาน /  แผนการใช้จ่ายงบประมาณ  :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</si>
  <si>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</si>
  <si>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</si>
  <si>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</si>
  <si>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</si>
  <si>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</si>
  <si>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</si>
  <si>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รวม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</si>
  <si>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</si>
  <si>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</si>
  <si>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</si>
  <si>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</si>
  <si>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</si>
  <si>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</si>
  <si>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</si>
  <si>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</si>
  <si>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</si>
  <si>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</si>
  <si>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</si>
  <si>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</si>
  <si>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ถอดบทเรียนเพื่อการพัฒนาวิจัย (Focus Group/ Survey)</t>
  </si>
  <si>
    <t>2. จัด Research seminar series (ประชุมแลกเปลี่ยนเรียนรู้/นำเสนอโครงการวิจัย) เดือนละ 2 ครั้ง ทุกพฤหัสบดี สัปดา ที่ 2 และ 4 ของเดือน (13.00-16.00 น)</t>
  </si>
  <si>
    <t>3. พัฒนา serearch unit</t>
  </si>
  <si>
    <t>4. ประชุมพัฒนาความรู้ความสามารถด้านสถิติการวิจัย SPSS</t>
  </si>
  <si>
    <t>5. กิจกรรมประกาศ  Best Researcher Award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</si>
  <si>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</si>
  <si>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</si>
  <si>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</si>
  <si>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</si>
  <si>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</si>
  <si>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</si>
  <si>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</si>
  <si>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</si>
  <si>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</si>
  <si>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</si>
  <si>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</si>
  <si>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</si>
  <si>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</si>
  <si>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</si>
  <si>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</si>
  <si>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</si>
  <si>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</si>
  <si>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</si>
  <si>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</si>
  <si>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1. ความพึงพอใจการเข้าโครงการ</t>
  </si>
  <si>
    <t>ประเมินความพึงพอใจ</t>
  </si>
  <si>
    <t>แบบประเมินความพึงพอใจ</t>
  </si>
  <si>
    <t>2. จำนวนบุคลากรที่เข้าร่วมจัดการประชุมหรือสัมมนา</t>
  </si>
  <si>
    <t>ติดตามรายงานการประชุม</t>
  </si>
  <si>
    <t>รายชื่อผู้เข้าประชุม</t>
  </si>
  <si>
    <t xml:space="preserve">3. จำนวนผลงานวิชาการและโครงร่างวิจัย </t>
  </si>
  <si>
    <t>ติดตามผลงาน</t>
  </si>
  <si>
    <t>แบบบันทึกจำนวนผลงาน</t>
  </si>
  <si>
    <t>4. อาจารย์และบุคลากรมีความกระตือรือร้นในการเผยแพร่</t>
  </si>
  <si>
    <t>ผลงานวิจัย</t>
  </si>
  <si>
    <t>5.จำนวนบทความที่ตีพิมพ์ในวารสาร 10 เรื่อง ต่อปี</t>
  </si>
  <si>
    <t xml:space="preserve">ติดตามผลงาน </t>
  </si>
  <si>
    <t>แบบบันทึกการประเมินติดตาม</t>
  </si>
  <si>
    <t>ผลที่คาดว่าจะได้รับจากกิจกรรม  :</t>
  </si>
  <si>
    <t xml:space="preserve">     1. จำนวนผลงานวิชาการและโครงร่างวิจัยเพิ่มขึ้น</t>
  </si>
  <si>
    <t xml:space="preserve">     2. จำนวนบทความวิจัยที่ตีพิมพ์ในวารสารเพิ่มขึ้น </t>
  </si>
  <si>
    <t xml:space="preserve">     3. อาจารย์และบุคคลากรมีความกระตือรือร้นในการขอทุนวิจัยและเผยแพร่ผลงานวิจัย </t>
  </si>
  <si>
    <t xml:space="preserve">     4. อาจารย์มีศักยภาพในการทำวิจัยเพิ่มขึ้น </t>
  </si>
  <si>
    <t>ผู้รับผิดชอบกิจกรรม :</t>
  </si>
  <si>
    <t xml:space="preserve">      อ.ประดิษฐ์พร พงศ์เตรียง อ. นิตยา ศรีสุข อ. จุฬาลักษณ์ และกรรมการวิจัย</t>
  </si>
  <si>
    <t>ตัวชี้วัดแผนยุทธศาสตร์</t>
  </si>
  <si>
    <t>P</t>
  </si>
  <si>
    <t xml:space="preserve">     2.2 จำนวนนักวิจัยที่ได้รับรางวัลหรือการยอมรับในเวทีวิจัยระดับชาติหรือนานาชาติ</t>
  </si>
  <si>
    <t xml:space="preserve">     2.5 ร้อยละงานวิจัยหรืองานสร้างสรรค์ที่ได้รับการตีพิมพ์เผยแพร่ในระดับชาติหรือนานาชาติต่ออาจารย์ประจำ</t>
  </si>
  <si>
    <t xml:space="preserve">     2.6 ร้อยละของจำนวนงานวิจัยที่เพิ่มขึ้น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</si>
</sst>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_-;_-@"/>
    <numFmt numFmtId="188" formatCode="_-* #,##0_-;\-* #,##0_-;_-* &quot;-&quot;??_-;_-@"/>
    <numFmt numFmtId="189" formatCode="_-* #,##0_-;\-* #,##0_-;_-* &quot;-&quot;??_-;_-@_-"/>
    <numFmt numFmtId="190" formatCode="_-* #,##0.00_-;\-* #,##0.00_-;_-* &quot;-&quot;??_-;_-@"/>
  </numFmts>
  <fonts count="20">
    <font>
      <sz val="11"/>
      <color rgb="FF000000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 New"/>
      <family val="1"/>
    </font>
    <font>
      <b/>
      <sz val="14"/>
      <name val="Angsana New"/>
      <family val="1"/>
    </font>
    <font>
      <sz val="11"/>
      <name val="TH SarabunPSK"/>
      <family val="2"/>
    </font>
    <font>
      <b/>
      <sz val="11"/>
      <name val="TH SarabunPSK"/>
      <family val="2"/>
    </font>
    <font>
      <sz val="14"/>
      <name val="Cordia New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rgb="FF000000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</font>
    <font>
      <sz val="16"/>
      <name val="Tahoma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9" fillId="0" borderId="0"/>
  </cellStyleXfs>
  <cellXfs count="159">
    <xf numFmtId="0" fontId="0" fillId="0" borderId="0" xfId="0" applyFont="1" applyAlignment="1"/>
    <xf numFmtId="188" fontId="3" fillId="0" borderId="2" xfId="0" applyNumberFormat="1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49" fontId="1" fillId="0" borderId="0" xfId="0" applyNumberFormat="1" applyFont="1" applyFill="1" applyAlignment="1">
      <alignment horizontal="left"/>
    </xf>
    <xf numFmtId="188" fontId="1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2" fillId="0" borderId="3" xfId="0" applyFont="1" applyFill="1" applyBorder="1"/>
    <xf numFmtId="3" fontId="1" fillId="0" borderId="0" xfId="0" applyNumberFormat="1" applyFont="1" applyFill="1"/>
    <xf numFmtId="49" fontId="1" fillId="0" borderId="0" xfId="0" applyNumberFormat="1" applyFont="1" applyFill="1"/>
    <xf numFmtId="49" fontId="2" fillId="0" borderId="0" xfId="0" applyNumberFormat="1" applyFont="1" applyFill="1"/>
    <xf numFmtId="187" fontId="2" fillId="0" borderId="0" xfId="0" applyNumberFormat="1" applyFont="1" applyFill="1"/>
    <xf numFmtId="187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3" fontId="2" fillId="0" borderId="0" xfId="0" applyNumberFormat="1" applyFont="1" applyFill="1"/>
    <xf numFmtId="187" fontId="1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/>
    <xf numFmtId="188" fontId="2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/>
    <xf numFmtId="189" fontId="2" fillId="0" borderId="0" xfId="1" applyNumberFormat="1" applyFont="1" applyFill="1" applyAlignment="1"/>
    <xf numFmtId="187" fontId="1" fillId="0" borderId="0" xfId="0" applyNumberFormat="1" applyFont="1" applyFill="1" applyAlignment="1">
      <alignment shrinkToFit="1"/>
    </xf>
    <xf numFmtId="189" fontId="1" fillId="0" borderId="0" xfId="1" applyNumberFormat="1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19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 indent="2"/>
    </xf>
    <xf numFmtId="49" fontId="2" fillId="0" borderId="0" xfId="0" applyNumberFormat="1" applyFont="1" applyFill="1" applyAlignment="1">
      <alignment horizontal="left" indent="2"/>
    </xf>
    <xf numFmtId="0" fontId="11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/>
    <xf numFmtId="188" fontId="4" fillId="0" borderId="2" xfId="0" applyNumberFormat="1" applyFont="1" applyFill="1" applyBorder="1"/>
    <xf numFmtId="0" fontId="2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1" xfId="0" applyFont="1" applyFill="1" applyBorder="1" applyAlignment="1">
      <alignment vertical="top" wrapText="1" shrinkToFit="1"/>
    </xf>
    <xf numFmtId="0" fontId="2" fillId="0" borderId="4" xfId="0" applyFont="1" applyFill="1" applyBorder="1" applyAlignment="1">
      <alignment vertical="center" shrinkToFit="1"/>
    </xf>
    <xf numFmtId="188" fontId="4" fillId="0" borderId="4" xfId="0" applyNumberFormat="1" applyFont="1" applyFill="1" applyBorder="1" applyAlignment="1">
      <alignment vertical="center"/>
    </xf>
    <xf numFmtId="188" fontId="4" fillId="0" borderId="9" xfId="0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3" fillId="0" borderId="0" xfId="2" applyFont="1" applyFill="1"/>
    <xf numFmtId="0" fontId="14" fillId="0" borderId="0" xfId="2" applyFont="1" applyFill="1"/>
    <xf numFmtId="0" fontId="14" fillId="0" borderId="0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1" fillId="0" borderId="0" xfId="0" applyFont="1" applyFill="1" applyAlignment="1"/>
    <xf numFmtId="0" fontId="15" fillId="0" borderId="0" xfId="0" applyFont="1" applyFill="1"/>
    <xf numFmtId="0" fontId="15" fillId="0" borderId="0" xfId="0" applyFont="1" applyFill="1" applyAlignment="1"/>
    <xf numFmtId="0" fontId="1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/>
    <xf numFmtId="187" fontId="2" fillId="0" borderId="0" xfId="0" applyNumberFormat="1" applyFont="1" applyFill="1" applyAlignment="1"/>
    <xf numFmtId="189" fontId="17" fillId="0" borderId="0" xfId="1" applyNumberFormat="1" applyFont="1" applyFill="1" applyAlignment="1"/>
    <xf numFmtId="189" fontId="17" fillId="0" borderId="0" xfId="0" applyNumberFormat="1" applyFont="1" applyFill="1" applyAlignment="1"/>
    <xf numFmtId="189" fontId="18" fillId="0" borderId="0" xfId="1" applyNumberFormat="1" applyFont="1" applyFill="1" applyAlignment="1"/>
    <xf numFmtId="0" fontId="18" fillId="0" borderId="0" xfId="0" applyFont="1" applyFill="1"/>
    <xf numFmtId="188" fontId="17" fillId="0" borderId="0" xfId="0" applyNumberFormat="1" applyFont="1" applyFill="1"/>
    <xf numFmtId="189" fontId="18" fillId="0" borderId="0" xfId="1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188" fontId="2" fillId="0" borderId="0" xfId="0" applyNumberFormat="1" applyFont="1" applyFill="1" applyAlignment="1">
      <alignment horizontal="left"/>
    </xf>
    <xf numFmtId="189" fontId="2" fillId="0" borderId="0" xfId="1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/>
    </xf>
    <xf numFmtId="189" fontId="1" fillId="0" borderId="0" xfId="1" applyNumberFormat="1" applyFont="1" applyFill="1"/>
    <xf numFmtId="189" fontId="18" fillId="0" borderId="0" xfId="1" applyNumberFormat="1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187" fontId="2" fillId="0" borderId="0" xfId="0" applyNumberFormat="1" applyFont="1" applyFill="1" applyAlignment="1">
      <alignment horizontal="center" shrinkToFit="1"/>
    </xf>
    <xf numFmtId="0" fontId="1" fillId="0" borderId="0" xfId="0" applyFont="1" applyFill="1" applyAlignment="1"/>
    <xf numFmtId="18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2" fillId="0" borderId="0" xfId="0" applyFont="1" applyFill="1" applyAlignment="1"/>
    <xf numFmtId="189" fontId="2" fillId="0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188" fontId="4" fillId="2" borderId="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vertical="top" wrapText="1" shrinkToFit="1"/>
    </xf>
    <xf numFmtId="189" fontId="2" fillId="0" borderId="0" xfId="0" applyNumberFormat="1" applyFont="1" applyFill="1"/>
    <xf numFmtId="0" fontId="2" fillId="0" borderId="0" xfId="0" applyFont="1" applyFill="1" applyAlignment="1">
      <alignment horizontal="left"/>
    </xf>
    <xf numFmtId="187" fontId="2" fillId="0" borderId="0" xfId="0" applyNumberFormat="1" applyFont="1" applyFill="1" applyAlignment="1">
      <alignment horizontal="center" shrinkToFit="1"/>
    </xf>
    <xf numFmtId="0" fontId="1" fillId="0" borderId="0" xfId="0" applyFont="1" applyFill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/>
    <xf numFmtId="0" fontId="2" fillId="0" borderId="0" xfId="0" applyFont="1" applyFill="1" applyAlignment="1">
      <alignment horizontal="center"/>
    </xf>
    <xf numFmtId="187" fontId="2" fillId="0" borderId="0" xfId="0" applyNumberFormat="1" applyFont="1" applyFill="1" applyAlignment="1">
      <alignment horizontal="center" shrinkToFit="1"/>
    </xf>
    <xf numFmtId="0" fontId="1" fillId="0" borderId="0" xfId="0" applyFont="1" applyFill="1" applyAlignment="1"/>
    <xf numFmtId="18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89" fontId="2" fillId="0" borderId="0" xfId="0" applyNumberFormat="1" applyFont="1" applyFill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88" fontId="4" fillId="2" borderId="8" xfId="0" applyNumberFormat="1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13" fillId="0" borderId="21" xfId="0" applyFont="1" applyFill="1" applyBorder="1" applyAlignment="1">
      <alignment horizontal="center"/>
    </xf>
    <xf numFmtId="0" fontId="14" fillId="0" borderId="22" xfId="0" applyFont="1" applyFill="1" applyBorder="1" applyAlignment="1"/>
    <xf numFmtId="0" fontId="14" fillId="0" borderId="23" xfId="0" applyFont="1" applyFill="1" applyBorder="1" applyAlignment="1"/>
    <xf numFmtId="0" fontId="13" fillId="0" borderId="22" xfId="0" applyFont="1" applyFill="1" applyBorder="1" applyAlignment="1">
      <alignment horizontal="center"/>
    </xf>
    <xf numFmtId="0" fontId="14" fillId="0" borderId="15" xfId="0" applyFont="1" applyFill="1" applyBorder="1" applyAlignment="1"/>
    <xf numFmtId="0" fontId="14" fillId="0" borderId="0" xfId="0" applyFont="1" applyFill="1" applyBorder="1" applyAlignment="1"/>
    <xf numFmtId="0" fontId="14" fillId="0" borderId="16" xfId="0" applyFont="1" applyFill="1" applyBorder="1" applyAlignment="1"/>
    <xf numFmtId="0" fontId="14" fillId="0" borderId="12" xfId="0" applyFont="1" applyFill="1" applyBorder="1" applyAlignment="1"/>
    <xf numFmtId="0" fontId="14" fillId="0" borderId="13" xfId="0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9" xfId="0" applyFont="1" applyFill="1" applyBorder="1" applyAlignment="1">
      <alignment vertical="center"/>
    </xf>
    <xf numFmtId="0" fontId="1" fillId="0" borderId="25" xfId="0" applyFont="1" applyFill="1" applyBorder="1" applyAlignment="1">
      <alignment vertical="top" wrapText="1" shrinkToFit="1"/>
    </xf>
    <xf numFmtId="0" fontId="7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88" fontId="7" fillId="0" borderId="25" xfId="0" applyNumberFormat="1" applyFont="1" applyFill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FF"/>
  </sheetPr>
  <dimension ref="A1:X127"/>
  <sheetViews>
    <sheetView tabSelected="1" view="pageBreakPreview" topLeftCell="A82" zoomScaleNormal="90" zoomScaleSheetLayoutView="100" workbookViewId="0">
      <selection activeCell="A88" sqref="A88:N88"/>
    </sheetView>
  </sheetViews>
  <sheetFormatPr defaultColWidth="17.25" defaultRowHeight="15" customHeight="1"/>
  <cols>
    <col min="1" max="1" width="19.375" style="58" customWidth="1"/>
    <col min="2" max="2" width="6.75" style="58" customWidth="1"/>
    <col min="3" max="3" width="5.75" style="58" customWidth="1"/>
    <col min="4" max="4" width="6.25" style="58" customWidth="1"/>
    <col min="5" max="5" width="5.875" style="58" customWidth="1"/>
    <col min="6" max="6" width="5.75" style="58" customWidth="1"/>
    <col min="7" max="7" width="6" style="58" customWidth="1"/>
    <col min="8" max="8" width="6.125" style="58" customWidth="1"/>
    <col min="9" max="9" width="6.625" style="58" customWidth="1"/>
    <col min="10" max="10" width="6.375" style="58" customWidth="1"/>
    <col min="11" max="11" width="6" style="58" customWidth="1"/>
    <col min="12" max="12" width="5.75" style="58" customWidth="1"/>
    <col min="13" max="13" width="5.875" style="58" customWidth="1"/>
    <col min="14" max="14" width="6.5" style="58" customWidth="1"/>
    <col min="15" max="24" width="10.25" style="58" customWidth="1"/>
    <col min="25" max="16384" width="17.25" style="58"/>
  </cols>
  <sheetData>
    <row r="1" spans="1:24" s="20" customFormat="1" ht="20.2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20" customFormat="1" ht="19.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20" customFormat="1" ht="19.5" customHeight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20" customFormat="1" ht="12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20" customFormat="1" ht="9.75" customHeigh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20" customFormat="1" ht="21" customHeight="1">
      <c r="A6" s="2" t="s">
        <v>3</v>
      </c>
      <c r="B6" s="2"/>
      <c r="C6" s="2"/>
      <c r="D6" s="2"/>
      <c r="E6" s="2"/>
      <c r="F6" s="2"/>
      <c r="G6" s="2"/>
      <c r="H6" s="2"/>
      <c r="I6" s="2"/>
      <c r="J6" s="112"/>
      <c r="K6" s="112"/>
      <c r="L6" s="112"/>
      <c r="M6" s="112"/>
      <c r="N6" s="11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20" customFormat="1" ht="11.25" customHeight="1">
      <c r="A7" s="2"/>
      <c r="B7" s="2"/>
      <c r="C7" s="2"/>
      <c r="D7" s="2"/>
      <c r="E7" s="2"/>
      <c r="F7" s="2"/>
      <c r="G7" s="2"/>
      <c r="H7" s="2"/>
      <c r="I7" s="2"/>
      <c r="J7" s="81"/>
      <c r="K7" s="81"/>
      <c r="L7" s="81"/>
      <c r="M7" s="81"/>
      <c r="N7" s="81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42" customFormat="1" ht="20.25" customHeight="1">
      <c r="A8" s="8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42" customFormat="1" ht="21" customHeight="1">
      <c r="A9" s="4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42" customFormat="1" ht="18.75" customHeight="1">
      <c r="A10" s="3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42" customFormat="1" ht="18" customHeight="1">
      <c r="A11" s="3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42" customFormat="1" ht="19.5" customHeight="1">
      <c r="A12" s="4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42" customFormat="1" ht="10.5" customHeight="1">
      <c r="A13" s="81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42" customFormat="1" ht="21" customHeight="1">
      <c r="A14" s="81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42" customFormat="1" ht="21.75" customHeight="1">
      <c r="A15" s="4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42" customFormat="1" ht="21" customHeight="1">
      <c r="A16" s="4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42" customFormat="1" ht="21" customHeight="1">
      <c r="A17" s="4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42" customFormat="1" ht="19.5" customHeight="1">
      <c r="A18" s="4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42" customFormat="1" ht="10.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42" customFormat="1" ht="23.25" customHeight="1">
      <c r="A20" s="81" t="s">
        <v>14</v>
      </c>
      <c r="B20" s="2"/>
      <c r="C20" s="79"/>
      <c r="D20" s="3"/>
      <c r="E20" s="3"/>
      <c r="F20" s="3"/>
      <c r="G20" s="3"/>
      <c r="H20" s="3"/>
      <c r="I20" s="3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76" customFormat="1" ht="23.25" customHeight="1">
      <c r="A21" s="4" t="s">
        <v>15</v>
      </c>
      <c r="B21" s="3" t="s">
        <v>16</v>
      </c>
      <c r="C21" s="79"/>
      <c r="D21" s="3"/>
      <c r="E21" s="3"/>
      <c r="F21" s="3"/>
      <c r="G21" s="3"/>
      <c r="H21" s="3"/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76" customFormat="1" ht="23.25" customHeight="1">
      <c r="A22" s="81"/>
      <c r="B22" s="3" t="s">
        <v>17</v>
      </c>
      <c r="C22" s="79"/>
      <c r="D22" s="3"/>
      <c r="E22" s="3"/>
      <c r="F22" s="3"/>
      <c r="G22" s="3"/>
      <c r="H22" s="3"/>
      <c r="I22" s="3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76" customFormat="1" ht="18.75" customHeight="1">
      <c r="A23" s="4" t="s">
        <v>18</v>
      </c>
      <c r="B23" s="3" t="s">
        <v>19</v>
      </c>
      <c r="C23" s="7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76" customFormat="1" ht="18.75" customHeight="1">
      <c r="A24" s="4" t="s">
        <v>20</v>
      </c>
      <c r="B24" s="4" t="s">
        <v>21</v>
      </c>
      <c r="C24" s="7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76" customFormat="1" ht="18.75" customHeight="1">
      <c r="A25" s="4"/>
      <c r="B25" s="4" t="s">
        <v>22</v>
      </c>
      <c r="C25" s="7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42" customFormat="1" ht="12" customHeight="1">
      <c r="A26" s="4"/>
      <c r="B26" s="3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42" customFormat="1" ht="18.75" customHeight="1">
      <c r="A27" s="81" t="s">
        <v>23</v>
      </c>
      <c r="B27" s="3"/>
      <c r="C27" s="79"/>
      <c r="D27" s="79"/>
      <c r="E27" s="7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42" customFormat="1" ht="23.25" customHeight="1">
      <c r="A28" s="81" t="s">
        <v>24</v>
      </c>
      <c r="B28" s="3" t="s">
        <v>25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42" customFormat="1" ht="20.25" customHeight="1">
      <c r="A29" s="81"/>
      <c r="B29" s="3" t="s">
        <v>26</v>
      </c>
      <c r="C29" s="3"/>
      <c r="D29" s="3"/>
      <c r="E29" s="3"/>
      <c r="F29" s="3"/>
      <c r="G29" s="3"/>
      <c r="H29" s="1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97" customFormat="1" ht="20.25" customHeight="1">
      <c r="A30" s="98" t="s">
        <v>128</v>
      </c>
      <c r="B30" s="3"/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97" customFormat="1" ht="20.25" customHeight="1">
      <c r="A31" s="99" t="s">
        <v>130</v>
      </c>
      <c r="B31" s="3"/>
      <c r="C31" s="3"/>
      <c r="D31" s="3"/>
      <c r="E31" s="3"/>
      <c r="F31" s="3"/>
      <c r="G31" s="3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97" customFormat="1" ht="20.25" customHeight="1">
      <c r="A32" s="99" t="s">
        <v>131</v>
      </c>
      <c r="B32" s="3"/>
      <c r="C32" s="3"/>
      <c r="D32" s="3"/>
      <c r="E32" s="3"/>
      <c r="F32" s="3"/>
      <c r="G32" s="3"/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97" customFormat="1" ht="20.25" customHeight="1">
      <c r="A33" s="99" t="s">
        <v>132</v>
      </c>
      <c r="B33" s="3"/>
      <c r="C33" s="3"/>
      <c r="D33" s="3"/>
      <c r="E33" s="3"/>
      <c r="F33" s="3"/>
      <c r="G33" s="3"/>
      <c r="H33" s="1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42" customFormat="1" ht="23.25" customHeight="1">
      <c r="A34" s="81" t="s">
        <v>27</v>
      </c>
      <c r="B34" s="3" t="s">
        <v>28</v>
      </c>
      <c r="C34" s="3"/>
      <c r="D34" s="3"/>
      <c r="E34" s="3"/>
      <c r="F34" s="3"/>
      <c r="G34" s="3"/>
      <c r="H34" s="1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42" customFormat="1" ht="23.25" customHeight="1">
      <c r="A35" s="81"/>
      <c r="B35" s="3" t="s">
        <v>29</v>
      </c>
      <c r="C35" s="3"/>
      <c r="D35" s="3"/>
      <c r="E35" s="3"/>
      <c r="F35" s="3"/>
      <c r="G35" s="3"/>
      <c r="H35" s="1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42" customFormat="1" ht="23.25" customHeight="1">
      <c r="A36" s="81"/>
      <c r="B36" s="3" t="s">
        <v>30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42" customFormat="1" ht="21.75" customHeight="1">
      <c r="A37" s="81" t="s">
        <v>31</v>
      </c>
      <c r="B37" s="5" t="s">
        <v>32</v>
      </c>
      <c r="C37" s="7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42" customFormat="1" ht="21" customHeight="1">
      <c r="A38" s="79"/>
      <c r="B38" s="3"/>
      <c r="C38" s="1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42" customFormat="1" ht="21" customHeight="1">
      <c r="A39" s="81" t="s">
        <v>33</v>
      </c>
      <c r="B39" s="111">
        <v>100600</v>
      </c>
      <c r="C39" s="108"/>
      <c r="D39" s="2" t="s">
        <v>34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42" customFormat="1" ht="21" customHeight="1">
      <c r="A40" s="81"/>
      <c r="B40" s="80"/>
      <c r="C40" s="77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42" customFormat="1" ht="21" customHeight="1">
      <c r="A41" s="81" t="s">
        <v>35</v>
      </c>
      <c r="B41" s="3" t="s">
        <v>36</v>
      </c>
      <c r="C41" s="79"/>
      <c r="D41" s="2"/>
      <c r="E41" s="7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42" customFormat="1" ht="20.25" customHeight="1">
      <c r="A42" s="81"/>
      <c r="B42" s="3"/>
      <c r="C42" s="79"/>
      <c r="D42" s="2"/>
      <c r="E42" s="7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42" customFormat="1" ht="22.5" customHeight="1">
      <c r="A43" s="81" t="s">
        <v>37</v>
      </c>
      <c r="B43" s="109">
        <f>B49+B56+B63+B67+B72</f>
        <v>100600</v>
      </c>
      <c r="C43" s="110"/>
      <c r="D43" s="2" t="s">
        <v>34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42" customFormat="1" ht="19.5" customHeight="1">
      <c r="A44" s="81"/>
      <c r="B44" s="78"/>
      <c r="C44" s="79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97" customFormat="1" ht="19.5" customHeight="1">
      <c r="A45" s="95"/>
      <c r="B45" s="96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97" customFormat="1" ht="19.5" customHeight="1">
      <c r="A46" s="95"/>
      <c r="B46" s="96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42" customFormat="1" ht="19.5" customHeight="1">
      <c r="A47" s="2" t="s">
        <v>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42" customFormat="1" ht="17.25" customHeight="1">
      <c r="A48" s="2" t="s">
        <v>39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s="60" customFormat="1" ht="19.5" customHeight="1">
      <c r="A49" s="81" t="s">
        <v>40</v>
      </c>
      <c r="B49" s="111">
        <f>K50+K52</f>
        <v>4000</v>
      </c>
      <c r="C49" s="108"/>
      <c r="D49" s="87" t="s">
        <v>34</v>
      </c>
      <c r="E49" s="2"/>
      <c r="F49" s="2"/>
      <c r="G49" s="2"/>
      <c r="H49" s="2"/>
      <c r="I49" s="2"/>
      <c r="J49" s="2"/>
      <c r="K49" s="2"/>
      <c r="L49" s="62"/>
      <c r="M49" s="8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s="60" customFormat="1" ht="19.5" customHeight="1">
      <c r="A50" s="81" t="s">
        <v>41</v>
      </c>
      <c r="B50" s="12"/>
      <c r="C50" s="12" t="s">
        <v>42</v>
      </c>
      <c r="D50" s="12"/>
      <c r="E50" s="15"/>
      <c r="F50" s="12"/>
      <c r="G50" s="2"/>
      <c r="H50" s="12"/>
      <c r="I50" s="13"/>
      <c r="J50" s="87"/>
      <c r="K50" s="62">
        <f>SUM(J51)</f>
        <v>875</v>
      </c>
      <c r="L50" s="2" t="s">
        <v>34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42" customFormat="1" ht="20.25" customHeight="1">
      <c r="A51" s="4" t="s">
        <v>43</v>
      </c>
      <c r="B51" s="11"/>
      <c r="C51" s="11"/>
      <c r="D51" s="11"/>
      <c r="E51" s="6"/>
      <c r="F51" s="11"/>
      <c r="G51" s="2"/>
      <c r="H51" s="3"/>
      <c r="I51" s="79"/>
      <c r="J51" s="14">
        <v>875</v>
      </c>
      <c r="K51" s="4" t="s">
        <v>34</v>
      </c>
      <c r="L51" s="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61" customFormat="1" ht="20.25" customHeight="1">
      <c r="A52" s="81" t="s">
        <v>44</v>
      </c>
      <c r="B52" s="2"/>
      <c r="C52" s="12"/>
      <c r="D52" s="12"/>
      <c r="E52" s="15"/>
      <c r="F52" s="12"/>
      <c r="G52" s="2"/>
      <c r="H52" s="2"/>
      <c r="I52" s="16"/>
      <c r="J52" s="87"/>
      <c r="K52" s="62">
        <f>SUM(J53)</f>
        <v>3125</v>
      </c>
      <c r="L52" s="2" t="s">
        <v>34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42" customFormat="1" ht="20.25" customHeight="1">
      <c r="A53" s="4" t="s">
        <v>45</v>
      </c>
      <c r="B53" s="3"/>
      <c r="C53" s="11"/>
      <c r="D53" s="11"/>
      <c r="E53" s="6"/>
      <c r="F53" s="11"/>
      <c r="G53" s="3"/>
      <c r="H53" s="3"/>
      <c r="I53" s="79"/>
      <c r="J53" s="14">
        <v>3125</v>
      </c>
      <c r="K53" s="4" t="s">
        <v>34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s="42" customFormat="1" ht="7.5" customHeight="1">
      <c r="A54" s="4"/>
      <c r="B54" s="3"/>
      <c r="C54" s="11"/>
      <c r="D54" s="11"/>
      <c r="E54" s="6"/>
      <c r="F54" s="11"/>
      <c r="G54" s="3"/>
      <c r="H54" s="3"/>
      <c r="I54" s="18"/>
      <c r="J54" s="18"/>
      <c r="K54" s="17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s="20" customFormat="1" ht="20.25" customHeight="1">
      <c r="A55" s="81" t="s">
        <v>46</v>
      </c>
      <c r="B55" s="2"/>
      <c r="C55" s="12"/>
      <c r="D55" s="12"/>
      <c r="E55" s="15"/>
      <c r="F55" s="12"/>
      <c r="G55" s="2"/>
      <c r="H55" s="2"/>
      <c r="I55" s="19"/>
      <c r="J55" s="19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23" customFormat="1" ht="21" customHeight="1">
      <c r="A56" s="81" t="s">
        <v>40</v>
      </c>
      <c r="B56" s="129">
        <f>K57+K59</f>
        <v>31300</v>
      </c>
      <c r="C56" s="108"/>
      <c r="D56" s="2" t="s">
        <v>34</v>
      </c>
      <c r="E56" s="2"/>
      <c r="F56" s="2"/>
      <c r="G56" s="2"/>
      <c r="H56" s="2"/>
      <c r="I56" s="21"/>
      <c r="J56" s="2"/>
      <c r="K56" s="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23" customFormat="1" ht="20.25" customHeight="1">
      <c r="A57" s="81" t="s">
        <v>41</v>
      </c>
      <c r="B57" s="2"/>
      <c r="C57" s="2"/>
      <c r="D57" s="2"/>
      <c r="E57" s="2"/>
      <c r="F57" s="2"/>
      <c r="G57" s="2"/>
      <c r="H57" s="2"/>
      <c r="I57" s="24"/>
      <c r="J57" s="63"/>
      <c r="K57" s="64">
        <f>SUM(J58:J58)</f>
        <v>21000</v>
      </c>
      <c r="L57" s="2" t="s">
        <v>34</v>
      </c>
      <c r="N57" s="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56" customFormat="1" ht="21" customHeight="1">
      <c r="A58" s="5" t="s">
        <v>47</v>
      </c>
      <c r="B58" s="25"/>
      <c r="C58" s="25"/>
      <c r="E58" s="25"/>
      <c r="F58" s="3"/>
      <c r="G58" s="3"/>
      <c r="H58" s="3"/>
      <c r="J58" s="65">
        <v>21000</v>
      </c>
      <c r="K58" s="66" t="s">
        <v>34</v>
      </c>
      <c r="L58" s="3"/>
      <c r="M58" s="2"/>
      <c r="N58" s="3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s="23" customFormat="1" ht="18" customHeight="1">
      <c r="A59" s="81" t="s">
        <v>44</v>
      </c>
      <c r="B59" s="2"/>
      <c r="C59" s="2"/>
      <c r="D59" s="2"/>
      <c r="E59" s="2"/>
      <c r="F59" s="2"/>
      <c r="G59" s="2"/>
      <c r="H59" s="16"/>
      <c r="J59" s="67"/>
      <c r="K59" s="64">
        <f>SUM(J60:J60)</f>
        <v>10300</v>
      </c>
      <c r="L59" s="2" t="s">
        <v>34</v>
      </c>
      <c r="N59" s="2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s="33" customFormat="1" ht="18" customHeight="1">
      <c r="A60" s="5" t="s">
        <v>48</v>
      </c>
      <c r="B60" s="4"/>
      <c r="C60" s="4"/>
      <c r="D60" s="4"/>
      <c r="E60" s="4"/>
      <c r="F60" s="4"/>
      <c r="G60" s="4"/>
      <c r="H60" s="29"/>
      <c r="J60" s="65">
        <v>10300</v>
      </c>
      <c r="K60" s="66" t="s">
        <v>34</v>
      </c>
      <c r="L60" s="4"/>
      <c r="M60" s="4"/>
      <c r="N60" s="4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s="33" customFormat="1" ht="18" customHeight="1">
      <c r="A61" s="31"/>
      <c r="B61" s="6"/>
      <c r="C61" s="6"/>
      <c r="D61" s="6"/>
      <c r="E61" s="6"/>
      <c r="F61" s="6"/>
      <c r="G61" s="6"/>
      <c r="H61" s="7"/>
      <c r="I61" s="26"/>
      <c r="J61" s="68"/>
      <c r="K61" s="66"/>
      <c r="L61" s="6"/>
      <c r="M61" s="6"/>
      <c r="N61" s="6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s="33" customFormat="1" ht="18" customHeight="1">
      <c r="A62" s="15" t="s">
        <v>49</v>
      </c>
      <c r="B62" s="6"/>
      <c r="C62" s="6"/>
      <c r="D62" s="6"/>
      <c r="E62" s="6"/>
      <c r="F62" s="6"/>
      <c r="G62" s="6"/>
      <c r="H62" s="7"/>
      <c r="I62" s="26"/>
      <c r="J62" s="26"/>
      <c r="K62" s="3"/>
      <c r="L62" s="6"/>
      <c r="M62" s="6"/>
      <c r="N62" s="6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s="69" customFormat="1" ht="18" customHeight="1">
      <c r="A63" s="32" t="s">
        <v>40</v>
      </c>
      <c r="B63" s="129">
        <f>K64</f>
        <v>30000</v>
      </c>
      <c r="C63" s="108"/>
      <c r="D63" s="72" t="s">
        <v>34</v>
      </c>
      <c r="E63" s="15"/>
      <c r="F63" s="15"/>
      <c r="G63" s="15"/>
      <c r="H63" s="70"/>
      <c r="I63" s="71"/>
      <c r="J63" s="71"/>
      <c r="K63" s="2"/>
      <c r="L63" s="15"/>
      <c r="O63" s="73"/>
      <c r="P63" s="73"/>
      <c r="Q63" s="73"/>
      <c r="R63" s="73"/>
      <c r="S63" s="73"/>
      <c r="T63" s="73"/>
      <c r="U63" s="73"/>
      <c r="V63" s="73"/>
      <c r="W63" s="73"/>
      <c r="X63" s="73"/>
    </row>
    <row r="64" spans="1:24" s="33" customFormat="1" ht="18" customHeight="1">
      <c r="A64" s="31" t="s">
        <v>50</v>
      </c>
      <c r="B64" s="6"/>
      <c r="C64" s="6"/>
      <c r="D64" s="6"/>
      <c r="E64" s="6"/>
      <c r="F64" s="6"/>
      <c r="G64" s="6"/>
      <c r="H64" s="7"/>
      <c r="I64" s="26"/>
      <c r="K64" s="75">
        <v>30000</v>
      </c>
      <c r="L64" s="6" t="s">
        <v>34</v>
      </c>
      <c r="N64" s="6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s="33" customFormat="1" ht="18" customHeight="1">
      <c r="A65" s="31"/>
      <c r="B65" s="6"/>
      <c r="C65" s="6"/>
      <c r="D65" s="6"/>
      <c r="E65" s="6"/>
      <c r="F65" s="6"/>
      <c r="G65" s="6"/>
      <c r="H65" s="7"/>
      <c r="I65" s="26"/>
      <c r="J65" s="26"/>
      <c r="K65" s="10"/>
      <c r="L65" s="6"/>
      <c r="M65" s="6"/>
      <c r="N65" s="6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s="33" customFormat="1" ht="18" customHeight="1">
      <c r="A66" s="15" t="s">
        <v>51</v>
      </c>
      <c r="B66" s="6"/>
      <c r="C66" s="6"/>
      <c r="D66" s="6"/>
      <c r="E66" s="6"/>
      <c r="F66" s="6"/>
      <c r="G66" s="6"/>
      <c r="H66" s="7"/>
      <c r="I66" s="26"/>
      <c r="J66" s="26"/>
      <c r="K66" s="10"/>
      <c r="L66" s="6"/>
      <c r="M66" s="6"/>
      <c r="N66" s="6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s="33" customFormat="1" ht="18" customHeight="1">
      <c r="A67" s="32" t="s">
        <v>52</v>
      </c>
      <c r="B67" s="129">
        <f>K69</f>
        <v>2000</v>
      </c>
      <c r="C67" s="108"/>
      <c r="D67" s="15" t="s">
        <v>34</v>
      </c>
      <c r="E67" s="6"/>
      <c r="F67" s="6"/>
      <c r="G67" s="6"/>
      <c r="H67" s="7"/>
      <c r="I67" s="26"/>
      <c r="J67" s="26"/>
      <c r="K67" s="10"/>
      <c r="L67" s="6"/>
      <c r="M67" s="15"/>
      <c r="N67" s="6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s="33" customFormat="1" ht="18" customHeight="1">
      <c r="A68" s="32" t="s">
        <v>53</v>
      </c>
      <c r="B68" s="88"/>
      <c r="C68" s="77"/>
      <c r="D68" s="15"/>
      <c r="E68" s="6"/>
      <c r="F68" s="6"/>
      <c r="G68" s="6"/>
      <c r="H68" s="7"/>
      <c r="I68" s="26"/>
      <c r="J68" s="26"/>
      <c r="K68" s="10"/>
      <c r="L68" s="6"/>
      <c r="M68" s="15"/>
      <c r="N68" s="6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s="33" customFormat="1" ht="18" customHeight="1">
      <c r="A69" s="31" t="s">
        <v>54</v>
      </c>
      <c r="B69" s="6"/>
      <c r="C69" s="6"/>
      <c r="D69" s="6"/>
      <c r="E69" s="6"/>
      <c r="F69" s="6"/>
      <c r="G69" s="6"/>
      <c r="H69" s="7"/>
      <c r="K69" s="26">
        <v>2000</v>
      </c>
      <c r="L69" s="3" t="s">
        <v>34</v>
      </c>
      <c r="M69" s="6"/>
      <c r="N69" s="6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s="33" customFormat="1" ht="18" customHeight="1">
      <c r="A70" s="31"/>
      <c r="B70" s="6"/>
      <c r="C70" s="6"/>
      <c r="D70" s="6"/>
      <c r="E70" s="6"/>
      <c r="F70" s="6"/>
      <c r="G70" s="6"/>
      <c r="H70" s="7"/>
      <c r="I70" s="26"/>
      <c r="J70" s="26"/>
      <c r="K70" s="3"/>
      <c r="L70" s="6"/>
      <c r="M70" s="6"/>
      <c r="N70" s="6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s="33" customFormat="1" ht="18" customHeight="1">
      <c r="A71" s="15" t="s">
        <v>55</v>
      </c>
      <c r="B71" s="6"/>
      <c r="C71" s="6"/>
      <c r="D71" s="6"/>
      <c r="E71" s="6"/>
      <c r="F71" s="6"/>
      <c r="G71" s="6"/>
      <c r="H71" s="7"/>
      <c r="I71" s="26"/>
      <c r="J71" s="26"/>
      <c r="K71" s="3"/>
      <c r="L71" s="6"/>
      <c r="M71" s="6"/>
      <c r="N71" s="6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s="33" customFormat="1" ht="18" customHeight="1">
      <c r="A72" s="32" t="s">
        <v>52</v>
      </c>
      <c r="B72" s="129">
        <f>K73+K76+K78</f>
        <v>33300</v>
      </c>
      <c r="C72" s="108"/>
      <c r="D72" s="15" t="s">
        <v>34</v>
      </c>
      <c r="E72" s="6"/>
      <c r="F72" s="6"/>
      <c r="G72" s="6"/>
      <c r="H72" s="7"/>
      <c r="I72" s="26"/>
      <c r="J72" s="26"/>
      <c r="K72" s="3"/>
      <c r="L72" s="6"/>
      <c r="M72" s="6"/>
      <c r="N72" s="6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s="69" customFormat="1" ht="18" customHeight="1">
      <c r="A73" s="32" t="s">
        <v>56</v>
      </c>
      <c r="B73" s="15"/>
      <c r="C73" s="15"/>
      <c r="D73" s="15"/>
      <c r="E73" s="15"/>
      <c r="F73" s="15"/>
      <c r="G73" s="15"/>
      <c r="H73" s="70"/>
      <c r="I73" s="71"/>
      <c r="J73" s="71"/>
      <c r="K73" s="16">
        <f>SUM(J74:J75)</f>
        <v>24400</v>
      </c>
      <c r="L73" s="15" t="s">
        <v>34</v>
      </c>
      <c r="M73" s="15"/>
      <c r="N73" s="15"/>
      <c r="O73" s="73"/>
      <c r="P73" s="73"/>
      <c r="Q73" s="73"/>
      <c r="R73" s="73"/>
      <c r="S73" s="73"/>
      <c r="T73" s="73"/>
      <c r="U73" s="73"/>
      <c r="V73" s="73"/>
      <c r="W73" s="73"/>
      <c r="X73" s="73"/>
    </row>
    <row r="74" spans="1:24" s="33" customFormat="1" ht="18" customHeight="1">
      <c r="A74" s="31" t="s">
        <v>57</v>
      </c>
      <c r="B74" s="6"/>
      <c r="C74" s="6"/>
      <c r="D74" s="6"/>
      <c r="E74" s="6"/>
      <c r="F74" s="6"/>
      <c r="G74" s="6"/>
      <c r="H74" s="7"/>
      <c r="I74" s="26"/>
      <c r="J74" s="10">
        <v>14400</v>
      </c>
      <c r="K74" s="6" t="s">
        <v>34</v>
      </c>
      <c r="L74" s="15"/>
      <c r="N74" s="6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s="33" customFormat="1" ht="18" customHeight="1">
      <c r="A75" s="31" t="s">
        <v>58</v>
      </c>
      <c r="B75" s="6"/>
      <c r="C75" s="6"/>
      <c r="D75" s="6"/>
      <c r="E75" s="6"/>
      <c r="F75" s="6"/>
      <c r="G75" s="6"/>
      <c r="H75" s="7"/>
      <c r="I75" s="26"/>
      <c r="J75" s="10">
        <v>10000</v>
      </c>
      <c r="K75" s="6" t="s">
        <v>34</v>
      </c>
      <c r="L75" s="15"/>
      <c r="N75" s="6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s="69" customFormat="1" ht="18" customHeight="1">
      <c r="A76" s="32" t="s">
        <v>59</v>
      </c>
      <c r="B76" s="15"/>
      <c r="C76" s="15"/>
      <c r="D76" s="15"/>
      <c r="E76" s="15"/>
      <c r="F76" s="15"/>
      <c r="G76" s="15"/>
      <c r="H76" s="70"/>
      <c r="I76" s="71"/>
      <c r="J76" s="2"/>
      <c r="K76" s="16">
        <f>SUM(J77)</f>
        <v>5400</v>
      </c>
      <c r="L76" s="15" t="s">
        <v>34</v>
      </c>
      <c r="N76" s="15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s="42" customFormat="1" ht="18" customHeight="1">
      <c r="A77" s="6" t="s">
        <v>60</v>
      </c>
      <c r="B77" s="6"/>
      <c r="C77" s="6"/>
      <c r="D77" s="6"/>
      <c r="E77" s="6"/>
      <c r="F77" s="6"/>
      <c r="G77" s="2"/>
      <c r="H77" s="3"/>
      <c r="I77" s="14"/>
      <c r="J77" s="74">
        <v>5400</v>
      </c>
      <c r="K77" s="3" t="s">
        <v>34</v>
      </c>
      <c r="L77" s="15"/>
      <c r="M77" s="7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s="76" customFormat="1" ht="18" customHeight="1">
      <c r="A78" s="32" t="s">
        <v>61</v>
      </c>
      <c r="B78" s="6"/>
      <c r="C78" s="6"/>
      <c r="D78" s="6"/>
      <c r="E78" s="6"/>
      <c r="F78" s="6"/>
      <c r="G78" s="2"/>
      <c r="H78" s="3"/>
      <c r="I78" s="14"/>
      <c r="J78" s="74"/>
      <c r="K78" s="94">
        <f>SUM(J79)</f>
        <v>3500</v>
      </c>
      <c r="L78" s="15" t="s">
        <v>34</v>
      </c>
      <c r="M78" s="7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s="42" customFormat="1" ht="18" customHeight="1">
      <c r="A79" s="6" t="s">
        <v>62</v>
      </c>
      <c r="B79" s="6"/>
      <c r="C79" s="6"/>
      <c r="D79" s="6"/>
      <c r="E79" s="6"/>
      <c r="F79" s="6"/>
      <c r="G79" s="2"/>
      <c r="H79" s="3"/>
      <c r="I79" s="14"/>
      <c r="J79" s="74">
        <v>3500</v>
      </c>
      <c r="K79" s="3" t="s">
        <v>34</v>
      </c>
      <c r="L79" s="79"/>
      <c r="M79" s="7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s="42" customFormat="1" ht="18" customHeight="1">
      <c r="A80" s="6"/>
      <c r="B80" s="6"/>
      <c r="C80" s="6"/>
      <c r="D80" s="6"/>
      <c r="E80" s="6"/>
      <c r="F80" s="6"/>
      <c r="G80" s="2"/>
      <c r="H80" s="3"/>
      <c r="I80" s="14"/>
      <c r="J80" s="17"/>
      <c r="K80" s="3"/>
      <c r="L80" s="79"/>
      <c r="M80" s="7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s="42" customFormat="1" ht="18" customHeight="1">
      <c r="A81" s="81" t="s">
        <v>63</v>
      </c>
      <c r="B81" s="3"/>
      <c r="C81" s="3"/>
      <c r="D81" s="3"/>
      <c r="E81" s="3"/>
      <c r="F81" s="3"/>
      <c r="G81" s="3"/>
      <c r="H81" s="3"/>
      <c r="I81" s="21"/>
      <c r="J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s="42" customFormat="1" ht="23.25" customHeight="1">
      <c r="A82" s="123" t="s">
        <v>64</v>
      </c>
      <c r="B82" s="126" t="s">
        <v>65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8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s="42" customFormat="1" ht="23.25" customHeight="1">
      <c r="A83" s="124"/>
      <c r="B83" s="130" t="s">
        <v>66</v>
      </c>
      <c r="C83" s="131"/>
      <c r="D83" s="132"/>
      <c r="E83" s="130" t="s">
        <v>67</v>
      </c>
      <c r="F83" s="131"/>
      <c r="G83" s="132"/>
      <c r="H83" s="130" t="s">
        <v>68</v>
      </c>
      <c r="I83" s="131"/>
      <c r="J83" s="132"/>
      <c r="K83" s="130" t="s">
        <v>69</v>
      </c>
      <c r="L83" s="131"/>
      <c r="M83" s="132"/>
      <c r="N83" s="123" t="s">
        <v>70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42" customFormat="1" ht="23.25" customHeight="1">
      <c r="A84" s="125"/>
      <c r="B84" s="89" t="s">
        <v>71</v>
      </c>
      <c r="C84" s="89" t="s">
        <v>72</v>
      </c>
      <c r="D84" s="89" t="s">
        <v>73</v>
      </c>
      <c r="E84" s="89" t="s">
        <v>74</v>
      </c>
      <c r="F84" s="89" t="s">
        <v>75</v>
      </c>
      <c r="G84" s="89" t="s">
        <v>76</v>
      </c>
      <c r="H84" s="89" t="s">
        <v>77</v>
      </c>
      <c r="I84" s="89" t="s">
        <v>78</v>
      </c>
      <c r="J84" s="89" t="s">
        <v>79</v>
      </c>
      <c r="K84" s="89" t="s">
        <v>80</v>
      </c>
      <c r="L84" s="89" t="s">
        <v>81</v>
      </c>
      <c r="M84" s="89" t="s">
        <v>82</v>
      </c>
      <c r="N84" s="125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s="42" customFormat="1" ht="60" customHeight="1">
      <c r="A85" s="46" t="s">
        <v>83</v>
      </c>
      <c r="B85" s="100" t="s">
        <v>129</v>
      </c>
      <c r="C85" s="34"/>
      <c r="D85" s="34"/>
      <c r="E85" s="34"/>
      <c r="F85" s="34"/>
      <c r="G85" s="34"/>
      <c r="H85" s="101"/>
      <c r="I85" s="101"/>
      <c r="J85" s="101"/>
      <c r="K85" s="101"/>
      <c r="L85" s="101"/>
      <c r="M85" s="101"/>
      <c r="N85" s="35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s="42" customFormat="1" ht="115.5" customHeight="1">
      <c r="A86" s="46" t="s">
        <v>84</v>
      </c>
      <c r="B86" s="103" t="s">
        <v>129</v>
      </c>
      <c r="C86" s="103" t="s">
        <v>129</v>
      </c>
      <c r="D86" s="103" t="s">
        <v>129</v>
      </c>
      <c r="E86" s="103" t="s">
        <v>129</v>
      </c>
      <c r="F86" s="103" t="s">
        <v>129</v>
      </c>
      <c r="G86" s="103" t="s">
        <v>129</v>
      </c>
      <c r="H86" s="103" t="s">
        <v>129</v>
      </c>
      <c r="I86" s="103" t="s">
        <v>129</v>
      </c>
      <c r="J86" s="103" t="s">
        <v>129</v>
      </c>
      <c r="K86" s="103" t="s">
        <v>129</v>
      </c>
      <c r="L86" s="102"/>
      <c r="M86" s="102"/>
      <c r="N86" s="36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s="42" customFormat="1" ht="22.5" customHeight="1">
      <c r="A87" s="93" t="s">
        <v>85</v>
      </c>
      <c r="B87" s="105" t="s">
        <v>129</v>
      </c>
      <c r="C87" s="105" t="s">
        <v>129</v>
      </c>
      <c r="D87" s="105" t="s">
        <v>129</v>
      </c>
      <c r="E87" s="105" t="s">
        <v>129</v>
      </c>
      <c r="F87" s="105" t="s">
        <v>129</v>
      </c>
      <c r="G87" s="105" t="s">
        <v>129</v>
      </c>
      <c r="H87" s="105" t="s">
        <v>129</v>
      </c>
      <c r="I87" s="105" t="s">
        <v>129</v>
      </c>
      <c r="J87" s="105" t="s">
        <v>129</v>
      </c>
      <c r="K87" s="105" t="s">
        <v>129</v>
      </c>
      <c r="L87" s="106"/>
      <c r="M87" s="106"/>
      <c r="N87" s="107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42" customFormat="1" ht="58.5" customHeight="1">
      <c r="A88" s="93" t="s">
        <v>86</v>
      </c>
      <c r="B88" s="106"/>
      <c r="C88" s="105" t="s">
        <v>129</v>
      </c>
      <c r="D88" s="106"/>
      <c r="E88" s="106"/>
      <c r="F88" s="105" t="s">
        <v>129</v>
      </c>
      <c r="G88" s="106"/>
      <c r="H88" s="106"/>
      <c r="I88" s="105" t="s">
        <v>129</v>
      </c>
      <c r="J88" s="106"/>
      <c r="K88" s="106"/>
      <c r="L88" s="106"/>
      <c r="M88" s="106"/>
      <c r="N88" s="107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40.5" customHeight="1">
      <c r="A89" s="154" t="s">
        <v>87</v>
      </c>
      <c r="B89" s="155"/>
      <c r="C89" s="155"/>
      <c r="D89" s="104" t="s">
        <v>129</v>
      </c>
      <c r="E89" s="156"/>
      <c r="F89" s="155"/>
      <c r="G89" s="104" t="s">
        <v>129</v>
      </c>
      <c r="H89" s="157"/>
      <c r="I89" s="158"/>
      <c r="J89" s="104" t="s">
        <v>129</v>
      </c>
      <c r="K89" s="157"/>
      <c r="L89" s="157"/>
      <c r="M89" s="104" t="s">
        <v>129</v>
      </c>
      <c r="N89" s="157"/>
      <c r="O89" s="57"/>
      <c r="P89" s="57"/>
      <c r="Q89" s="57"/>
      <c r="R89" s="57"/>
      <c r="S89" s="57"/>
      <c r="T89" s="57"/>
      <c r="U89" s="57"/>
      <c r="V89" s="57"/>
      <c r="W89" s="57"/>
      <c r="X89" s="57"/>
    </row>
    <row r="90" spans="1:24" s="42" customFormat="1" ht="23.25" customHeight="1">
      <c r="A90" s="90" t="s">
        <v>88</v>
      </c>
      <c r="B90" s="150" t="s">
        <v>89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2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s="42" customFormat="1" ht="23.25" customHeight="1">
      <c r="A91" s="91" t="s">
        <v>90</v>
      </c>
      <c r="B91" s="92">
        <f>B92+B93+B98+B101+B102</f>
        <v>5750</v>
      </c>
      <c r="C91" s="92">
        <f t="shared" ref="C91:M91" si="0">C92+C93+C98+C101+C102</f>
        <v>31750</v>
      </c>
      <c r="D91" s="92">
        <f t="shared" si="0"/>
        <v>15425</v>
      </c>
      <c r="E91" s="92">
        <f t="shared" si="0"/>
        <v>1750</v>
      </c>
      <c r="F91" s="92">
        <f t="shared" si="0"/>
        <v>4325</v>
      </c>
      <c r="G91" s="92">
        <f t="shared" si="0"/>
        <v>11850</v>
      </c>
      <c r="H91" s="92">
        <f t="shared" si="0"/>
        <v>4325</v>
      </c>
      <c r="I91" s="92">
        <f t="shared" si="0"/>
        <v>2250</v>
      </c>
      <c r="J91" s="92">
        <f t="shared" si="0"/>
        <v>14850</v>
      </c>
      <c r="K91" s="92">
        <f t="shared" si="0"/>
        <v>4325</v>
      </c>
      <c r="L91" s="92">
        <f t="shared" si="0"/>
        <v>2250</v>
      </c>
      <c r="M91" s="92">
        <f t="shared" si="0"/>
        <v>1750</v>
      </c>
      <c r="N91" s="92">
        <f>SUM(B91:M91)</f>
        <v>100600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s="42" customFormat="1" ht="23.25" customHeight="1">
      <c r="A92" s="47" t="s">
        <v>91</v>
      </c>
      <c r="B92" s="48">
        <v>0</v>
      </c>
      <c r="C92" s="48"/>
      <c r="D92" s="48">
        <v>0</v>
      </c>
      <c r="E92" s="48">
        <v>0</v>
      </c>
      <c r="F92" s="48">
        <v>0</v>
      </c>
      <c r="G92" s="49"/>
      <c r="H92" s="48">
        <v>0</v>
      </c>
      <c r="I92" s="48">
        <v>0</v>
      </c>
      <c r="J92" s="48"/>
      <c r="K92" s="48">
        <v>0</v>
      </c>
      <c r="L92" s="48">
        <v>0</v>
      </c>
      <c r="M92" s="48">
        <v>0</v>
      </c>
      <c r="N92" s="92">
        <f t="shared" ref="N92:N104" si="1">SUM(B92:M92)</f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s="42" customFormat="1" ht="23.25" customHeight="1">
      <c r="A93" s="38" t="s">
        <v>92</v>
      </c>
      <c r="B93" s="37">
        <f>SUM(B94:B97)</f>
        <v>5750</v>
      </c>
      <c r="C93" s="37">
        <f t="shared" ref="C93:M93" si="2">SUM(C94:C97)</f>
        <v>31750</v>
      </c>
      <c r="D93" s="37">
        <f t="shared" si="2"/>
        <v>15425</v>
      </c>
      <c r="E93" s="37">
        <f t="shared" si="2"/>
        <v>1750</v>
      </c>
      <c r="F93" s="37">
        <f t="shared" si="2"/>
        <v>4325</v>
      </c>
      <c r="G93" s="37">
        <f t="shared" si="2"/>
        <v>11850</v>
      </c>
      <c r="H93" s="37">
        <f t="shared" si="2"/>
        <v>4325</v>
      </c>
      <c r="I93" s="37">
        <f t="shared" si="2"/>
        <v>2250</v>
      </c>
      <c r="J93" s="37">
        <f t="shared" si="2"/>
        <v>14850</v>
      </c>
      <c r="K93" s="37">
        <f t="shared" si="2"/>
        <v>4325</v>
      </c>
      <c r="L93" s="37">
        <f t="shared" si="2"/>
        <v>2250</v>
      </c>
      <c r="M93" s="37">
        <f t="shared" si="2"/>
        <v>1750</v>
      </c>
      <c r="N93" s="92">
        <f t="shared" si="1"/>
        <v>100600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s="42" customFormat="1" ht="22.5" customHeight="1">
      <c r="A94" s="39" t="s">
        <v>93</v>
      </c>
      <c r="B94" s="1"/>
      <c r="C94" s="1"/>
      <c r="D94" s="1">
        <v>8800</v>
      </c>
      <c r="E94" s="1"/>
      <c r="F94" s="1"/>
      <c r="G94" s="1">
        <v>7800</v>
      </c>
      <c r="H94" s="1"/>
      <c r="I94" s="1"/>
      <c r="J94" s="1">
        <v>7800</v>
      </c>
      <c r="K94" s="1"/>
      <c r="L94" s="1"/>
      <c r="M94" s="1"/>
      <c r="N94" s="92">
        <f t="shared" si="1"/>
        <v>24400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42" customFormat="1" ht="23.25" customHeight="1">
      <c r="A95" s="39" t="s">
        <v>94</v>
      </c>
      <c r="B95" s="1">
        <v>2625</v>
      </c>
      <c r="C95" s="1">
        <v>1750</v>
      </c>
      <c r="D95" s="1">
        <v>3550</v>
      </c>
      <c r="E95" s="1">
        <v>1750</v>
      </c>
      <c r="F95" s="1">
        <v>1750</v>
      </c>
      <c r="G95" s="1">
        <v>3550</v>
      </c>
      <c r="H95" s="1">
        <v>1750</v>
      </c>
      <c r="I95" s="1">
        <v>1750</v>
      </c>
      <c r="J95" s="1">
        <v>3550</v>
      </c>
      <c r="K95" s="1">
        <v>1750</v>
      </c>
      <c r="L95" s="1">
        <v>1750</v>
      </c>
      <c r="M95" s="1">
        <v>1750</v>
      </c>
      <c r="N95" s="92">
        <f t="shared" si="1"/>
        <v>27275</v>
      </c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s="42" customFormat="1" ht="23.25" customHeight="1">
      <c r="A96" s="39" t="s">
        <v>95</v>
      </c>
      <c r="B96" s="1">
        <v>3125</v>
      </c>
      <c r="C96" s="1">
        <v>30000</v>
      </c>
      <c r="D96" s="1">
        <v>3075</v>
      </c>
      <c r="E96" s="1"/>
      <c r="F96" s="1">
        <v>2575</v>
      </c>
      <c r="G96" s="1">
        <v>500</v>
      </c>
      <c r="H96" s="1">
        <v>2575</v>
      </c>
      <c r="I96" s="1">
        <v>500</v>
      </c>
      <c r="J96" s="1">
        <v>3500</v>
      </c>
      <c r="K96" s="1">
        <v>2575</v>
      </c>
      <c r="L96" s="1">
        <v>500</v>
      </c>
      <c r="M96" s="1"/>
      <c r="N96" s="92">
        <f t="shared" si="1"/>
        <v>48925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42" customFormat="1" ht="23.25" customHeight="1">
      <c r="A97" s="40" t="s">
        <v>96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92">
        <f t="shared" si="1"/>
        <v>0</v>
      </c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s="42" customFormat="1" ht="23.25" customHeight="1">
      <c r="A98" s="38" t="s">
        <v>97</v>
      </c>
      <c r="B98" s="37">
        <f t="shared" ref="B98:M98" si="3">+B99+B100</f>
        <v>0</v>
      </c>
      <c r="C98" s="37">
        <f t="shared" si="3"/>
        <v>0</v>
      </c>
      <c r="D98" s="37">
        <f t="shared" si="3"/>
        <v>0</v>
      </c>
      <c r="E98" s="37">
        <f t="shared" si="3"/>
        <v>0</v>
      </c>
      <c r="F98" s="37">
        <f t="shared" si="3"/>
        <v>0</v>
      </c>
      <c r="G98" s="37">
        <f t="shared" si="3"/>
        <v>0</v>
      </c>
      <c r="H98" s="37">
        <f t="shared" si="3"/>
        <v>0</v>
      </c>
      <c r="I98" s="37">
        <f t="shared" si="3"/>
        <v>0</v>
      </c>
      <c r="J98" s="37">
        <f t="shared" si="3"/>
        <v>0</v>
      </c>
      <c r="K98" s="37">
        <f t="shared" si="3"/>
        <v>0</v>
      </c>
      <c r="L98" s="37">
        <f t="shared" si="3"/>
        <v>0</v>
      </c>
      <c r="M98" s="37">
        <f t="shared" si="3"/>
        <v>0</v>
      </c>
      <c r="N98" s="92">
        <f t="shared" si="1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s="42" customFormat="1" ht="23.25" customHeight="1">
      <c r="A99" s="39" t="s">
        <v>98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92">
        <f t="shared" si="1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s="42" customFormat="1" ht="23.25" customHeight="1">
      <c r="A100" s="39" t="s">
        <v>99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92">
        <f t="shared" si="1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s="42" customFormat="1" ht="23.25" customHeight="1">
      <c r="A101" s="38" t="s">
        <v>100</v>
      </c>
      <c r="B101" s="37">
        <v>0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92">
        <f t="shared" si="1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s="42" customFormat="1" ht="23.25" customHeight="1">
      <c r="A102" s="41" t="s">
        <v>101</v>
      </c>
      <c r="B102" s="37">
        <v>0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92">
        <f t="shared" si="1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s="42" customFormat="1" ht="23.25" customHeight="1">
      <c r="A103" s="123" t="s">
        <v>102</v>
      </c>
      <c r="B103" s="138">
        <f>SUM(B91:D91)</f>
        <v>52925</v>
      </c>
      <c r="C103" s="139"/>
      <c r="D103" s="140"/>
      <c r="E103" s="138">
        <f t="shared" ref="E103" si="4">SUM(E91:G91)</f>
        <v>17925</v>
      </c>
      <c r="F103" s="139"/>
      <c r="G103" s="140"/>
      <c r="H103" s="138">
        <f t="shared" ref="H103" si="5">SUM(H91:J91)</f>
        <v>21425</v>
      </c>
      <c r="I103" s="139"/>
      <c r="J103" s="140"/>
      <c r="K103" s="138">
        <f t="shared" ref="K103" si="6">SUM(K91:M91)</f>
        <v>8325</v>
      </c>
      <c r="L103" s="139"/>
      <c r="M103" s="140"/>
      <c r="N103" s="92">
        <f t="shared" si="1"/>
        <v>100600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42" customFormat="1" ht="23.25" customHeight="1">
      <c r="A104" s="153"/>
      <c r="B104" s="138">
        <f>SUM(B103:M103)</f>
        <v>100600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40"/>
      <c r="N104" s="92">
        <f t="shared" si="1"/>
        <v>100600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s="42" customFormat="1" ht="10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s="42" customFormat="1" ht="23.25" customHeight="1">
      <c r="A106" s="2" t="s">
        <v>103</v>
      </c>
      <c r="B106" s="79"/>
      <c r="C106" s="79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42" customFormat="1" ht="3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s="59" customFormat="1" ht="24" customHeight="1">
      <c r="A108" s="141" t="s">
        <v>104</v>
      </c>
      <c r="B108" s="142"/>
      <c r="C108" s="142"/>
      <c r="D108" s="142"/>
      <c r="E108" s="141" t="s">
        <v>105</v>
      </c>
      <c r="F108" s="142"/>
      <c r="G108" s="142"/>
      <c r="H108" s="143"/>
      <c r="I108" s="144" t="s">
        <v>106</v>
      </c>
      <c r="J108" s="142"/>
      <c r="K108" s="142"/>
      <c r="L108" s="143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s="42" customFormat="1" ht="24" customHeight="1">
      <c r="A109" s="145" t="s">
        <v>107</v>
      </c>
      <c r="B109" s="146"/>
      <c r="C109" s="146"/>
      <c r="D109" s="146"/>
      <c r="E109" s="147" t="s">
        <v>108</v>
      </c>
      <c r="F109" s="148"/>
      <c r="G109" s="148"/>
      <c r="H109" s="149"/>
      <c r="I109" s="54" t="s">
        <v>109</v>
      </c>
      <c r="J109" s="54"/>
      <c r="K109" s="54"/>
      <c r="L109" s="5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s="43" customFormat="1" ht="24" customHeight="1">
      <c r="A110" s="119" t="s">
        <v>110</v>
      </c>
      <c r="B110" s="137"/>
      <c r="C110" s="137"/>
      <c r="D110" s="137"/>
      <c r="E110" s="119" t="s">
        <v>111</v>
      </c>
      <c r="F110" s="120"/>
      <c r="G110" s="120"/>
      <c r="H110" s="121"/>
      <c r="I110" s="120" t="s">
        <v>112</v>
      </c>
      <c r="J110" s="120"/>
      <c r="K110" s="120"/>
      <c r="L110" s="121"/>
    </row>
    <row r="111" spans="1:24" s="43" customFormat="1" ht="24" customHeight="1">
      <c r="A111" s="117" t="s">
        <v>113</v>
      </c>
      <c r="B111" s="133"/>
      <c r="C111" s="133"/>
      <c r="D111" s="133"/>
      <c r="E111" s="119" t="s">
        <v>114</v>
      </c>
      <c r="F111" s="120"/>
      <c r="G111" s="120"/>
      <c r="H111" s="121"/>
      <c r="I111" s="120" t="s">
        <v>115</v>
      </c>
      <c r="J111" s="120"/>
      <c r="K111" s="120"/>
      <c r="L111" s="121"/>
    </row>
    <row r="112" spans="1:24" s="43" customFormat="1" ht="24" customHeight="1">
      <c r="A112" s="117" t="s">
        <v>116</v>
      </c>
      <c r="B112" s="118"/>
      <c r="C112" s="118"/>
      <c r="D112" s="118"/>
      <c r="E112" s="119" t="s">
        <v>114</v>
      </c>
      <c r="F112" s="120"/>
      <c r="G112" s="120"/>
      <c r="H112" s="121"/>
      <c r="I112" s="120" t="s">
        <v>115</v>
      </c>
      <c r="J112" s="120"/>
      <c r="K112" s="120"/>
      <c r="L112" s="121"/>
    </row>
    <row r="113" spans="1:24" s="43" customFormat="1" ht="24" customHeight="1">
      <c r="A113" s="82" t="s">
        <v>117</v>
      </c>
      <c r="B113" s="83"/>
      <c r="C113" s="83"/>
      <c r="D113" s="83"/>
      <c r="E113" s="84"/>
      <c r="F113" s="85"/>
      <c r="G113" s="85"/>
      <c r="H113" s="86"/>
      <c r="I113" s="85"/>
      <c r="J113" s="85"/>
      <c r="K113" s="85"/>
      <c r="L113" s="86"/>
    </row>
    <row r="114" spans="1:24" s="43" customFormat="1" ht="24" customHeight="1">
      <c r="A114" s="115" t="s">
        <v>118</v>
      </c>
      <c r="B114" s="116"/>
      <c r="C114" s="116"/>
      <c r="D114" s="116"/>
      <c r="E114" s="134" t="s">
        <v>119</v>
      </c>
      <c r="F114" s="135"/>
      <c r="G114" s="135"/>
      <c r="H114" s="136"/>
      <c r="I114" s="135" t="s">
        <v>120</v>
      </c>
      <c r="J114" s="135"/>
      <c r="K114" s="135"/>
      <c r="L114" s="136"/>
    </row>
    <row r="115" spans="1:24" s="42" customFormat="1" ht="20.25" customHeight="1">
      <c r="A115" s="44"/>
      <c r="B115" s="45"/>
      <c r="C115" s="45"/>
      <c r="D115" s="45"/>
      <c r="E115" s="44"/>
      <c r="F115" s="45"/>
      <c r="G115" s="45"/>
      <c r="H115" s="45"/>
      <c r="I115" s="44"/>
      <c r="J115" s="45"/>
      <c r="K115" s="45"/>
      <c r="L115" s="4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s="20" customFormat="1" ht="21" customHeight="1">
      <c r="A116" s="113" t="s">
        <v>121</v>
      </c>
      <c r="B116" s="114"/>
      <c r="C116" s="114"/>
      <c r="D116" s="114"/>
      <c r="E116" s="112"/>
      <c r="F116" s="122"/>
      <c r="G116" s="122"/>
      <c r="H116" s="122"/>
      <c r="I116" s="112"/>
      <c r="J116" s="122"/>
      <c r="K116" s="122"/>
      <c r="L116" s="12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s="42" customFormat="1" ht="21" customHeight="1">
      <c r="A117" s="50" t="s">
        <v>122</v>
      </c>
      <c r="B117" s="50"/>
      <c r="C117" s="50"/>
      <c r="D117" s="50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s="42" customFormat="1" ht="21" customHeight="1">
      <c r="A118" s="51" t="s">
        <v>123</v>
      </c>
      <c r="B118" s="50"/>
      <c r="C118" s="50"/>
      <c r="D118" s="50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s="42" customFormat="1" ht="21" customHeight="1">
      <c r="A119" s="51" t="s">
        <v>124</v>
      </c>
      <c r="B119" s="50"/>
      <c r="C119" s="50"/>
      <c r="D119" s="50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42" customFormat="1" ht="21" customHeight="1">
      <c r="A120" s="51" t="s">
        <v>125</v>
      </c>
      <c r="B120" s="50"/>
      <c r="C120" s="50"/>
      <c r="D120" s="50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s="42" customFormat="1" ht="21" customHeight="1">
      <c r="A121" s="51"/>
      <c r="B121" s="50"/>
      <c r="C121" s="50"/>
      <c r="D121" s="50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s="42" customFormat="1" ht="21" customHeight="1">
      <c r="A122" s="52" t="s">
        <v>126</v>
      </c>
      <c r="B122" s="50"/>
      <c r="C122" s="50"/>
      <c r="D122" s="50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s="42" customFormat="1" ht="21" customHeight="1">
      <c r="A123" s="53" t="s">
        <v>127</v>
      </c>
      <c r="B123" s="59"/>
      <c r="C123" s="59"/>
      <c r="D123" s="5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</row>
    <row r="124" spans="1:24" ht="18" customHeight="1"/>
    <row r="125" spans="1:24" ht="18" customHeight="1"/>
    <row r="126" spans="1:24" ht="18" customHeight="1"/>
    <row r="127" spans="1:24" ht="18" customHeight="1"/>
  </sheetData>
  <mergeCells count="45">
    <mergeCell ref="B103:D103"/>
    <mergeCell ref="B49:C49"/>
    <mergeCell ref="B63:C63"/>
    <mergeCell ref="B67:C67"/>
    <mergeCell ref="B72:C72"/>
    <mergeCell ref="E110:H110"/>
    <mergeCell ref="I110:L110"/>
    <mergeCell ref="K83:M83"/>
    <mergeCell ref="H83:J83"/>
    <mergeCell ref="A110:D110"/>
    <mergeCell ref="E103:G103"/>
    <mergeCell ref="E108:H108"/>
    <mergeCell ref="I108:L108"/>
    <mergeCell ref="A109:D109"/>
    <mergeCell ref="E109:H109"/>
    <mergeCell ref="B90:N90"/>
    <mergeCell ref="H103:J103"/>
    <mergeCell ref="A103:A104"/>
    <mergeCell ref="B104:M104"/>
    <mergeCell ref="K103:M103"/>
    <mergeCell ref="A108:D108"/>
    <mergeCell ref="E111:H111"/>
    <mergeCell ref="I111:L111"/>
    <mergeCell ref="A111:D111"/>
    <mergeCell ref="E114:H114"/>
    <mergeCell ref="I114:L114"/>
    <mergeCell ref="A82:A84"/>
    <mergeCell ref="B82:N82"/>
    <mergeCell ref="B56:C56"/>
    <mergeCell ref="N83:N84"/>
    <mergeCell ref="B83:D83"/>
    <mergeCell ref="E83:G83"/>
    <mergeCell ref="A116:D116"/>
    <mergeCell ref="A114:D114"/>
    <mergeCell ref="A112:D112"/>
    <mergeCell ref="E112:H112"/>
    <mergeCell ref="I112:L112"/>
    <mergeCell ref="E116:H116"/>
    <mergeCell ref="I116:L116"/>
    <mergeCell ref="A1:N1"/>
    <mergeCell ref="A2:N2"/>
    <mergeCell ref="A3:N3"/>
    <mergeCell ref="B43:C43"/>
    <mergeCell ref="B39:C39"/>
    <mergeCell ref="J6:N6"/>
  </mergeCells>
  <pageMargins left="0.98425196850393704" right="0.39370078740157483" top="0.59055118110236227" bottom="0.59055118110236227" header="0.59055118110236227" footer="0.59055118110236227"/>
  <pageSetup paperSize="9" scale="83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กิจกรรม</vt:lpstr>
      <vt:lpstr>กิจกรรม!Print_Area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SRU</dc:creator>
  <cp:keywords/>
  <dc:description/>
  <cp:lastModifiedBy>SRU</cp:lastModifiedBy>
  <cp:revision/>
  <cp:lastPrinted>2016-09-13T02:30:56Z</cp:lastPrinted>
  <dcterms:created xsi:type="dcterms:W3CDTF">2015-04-27T05:35:34Z</dcterms:created>
  <dcterms:modified xsi:type="dcterms:W3CDTF">2016-09-13T02:46:14Z</dcterms:modified>
  <cp:category/>
  <cp:contentStatus/>
</cp:coreProperties>
</file>