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480" yWindow="555" windowWidth="15480" windowHeight="9345"/>
  </bookViews>
  <sheets>
    <sheet name="กิจกรรม" sheetId="1" r:id="rId1"/>
  </sheets>
  <definedNames>
    <definedName name="_xlnm.Print_Area" localSheetId="0">กิจกรรม!$A$1:$N$124</definedName>
  </definedNames>
  <calcPr calcId="124519"/>
</workbook>
</file>

<file path=xl/calcChain.xml><?xml version="1.0" encoding="utf-8"?>
<calcChain xmlns="http://schemas.openxmlformats.org/spreadsheetml/2006/main">
  <c r="N93" i="1"/>
  <c r="N95"/>
  <c r="N96"/>
  <c r="N97"/>
  <c r="N98"/>
  <c r="N99"/>
  <c r="N100"/>
  <c r="N101"/>
  <c r="N102"/>
  <c r="N103"/>
  <c r="C94"/>
  <c r="C92"/>
  <c r="D94"/>
  <c r="D92"/>
  <c r="E94"/>
  <c r="E92"/>
  <c r="F94"/>
  <c r="F92"/>
  <c r="G94"/>
  <c r="G92"/>
  <c r="H94"/>
  <c r="H92"/>
  <c r="I94"/>
  <c r="I92"/>
  <c r="J94"/>
  <c r="J92"/>
  <c r="K94"/>
  <c r="K92"/>
  <c r="L94"/>
  <c r="L92"/>
  <c r="M94"/>
  <c r="M92"/>
  <c r="B94"/>
  <c r="B92"/>
  <c r="K78"/>
  <c r="K74"/>
  <c r="K72"/>
  <c r="B71"/>
  <c r="K67"/>
  <c r="K65"/>
  <c r="B64" s="1"/>
  <c r="K59"/>
  <c r="B58"/>
  <c r="J53"/>
  <c r="J51"/>
  <c r="B50" s="1"/>
  <c r="B43" s="1"/>
  <c r="B39" s="1"/>
  <c r="H104"/>
  <c r="E104"/>
  <c r="N92"/>
  <c r="B104"/>
  <c r="B105" s="1"/>
  <c r="N105" s="1"/>
  <c r="K104"/>
  <c r="N94"/>
  <c r="N104" l="1"/>
</calcChain>
</file>

<file path=xl/sharedStrings.xml><?xml version="1.0" encoding="utf-8"?>
<sst xmlns="http://schemas.openxmlformats.org/spreadsheetml/2006/main" count="175" uniqueCount="132">
  <si>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</si>
  <si>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</si>
  <si>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</si>
  <si>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กิจกรรมที่ 8.2 กิจกรรมสร้างพี่เลี้ยงในการทำวิจัยและการผลิตผลงานวิชาการ</t>
  </si>
  <si>
    <t>เหตุผลความจำเป็น  :</t>
  </si>
  <si>
    <t xml:space="preserve">          การพัฒนางานวิจัยและการสรรสร้างงานวิชาการมีความจำเป็นต้องมีการติดตามประเมินผล เพื่อเป็นการตรวจสอบความก้าวหน้าและคุณภาพ</t>
  </si>
  <si>
    <t>กระบวนการรวมถึงผลลัพธ์จากการดำเนินการวิจัย ระบบพี่เลี้ยง (Mentor) มีความสำคัญต่อกระบวนการวิจัย ซึ่งทำให้ผู้วิจัยสามารถ</t>
  </si>
  <si>
    <t>ดำเนินการต่างๆ ที่เกี่ยวข้องกับการวิจัย และการผลิตผลงานวิชาการได้อย่างมีประสิทธิภาพ ผลงานเป็นที่ยอมรับ รวมทั้งสามารถ</t>
  </si>
  <si>
    <t>เผยแพร่งานวิจัยในเวทีระดับชาติและนานาชาติได้</t>
  </si>
  <si>
    <t>วัตถุประสงค์ของกิจกรรม  :</t>
  </si>
  <si>
    <t xml:space="preserve">     1) สร้างระบบพี่เลี้ยงในการทำวิจัยเพื่อมุ่งสู่ความเป็นเลิศ </t>
  </si>
  <si>
    <t xml:space="preserve">     2) อาจารย์สามารถบริหารจัดการโครงการวิจัยได้ตามเป้าหมายที่กรอบทุนกำหนด</t>
  </si>
  <si>
    <t xml:space="preserve">     3) เพื่อมุ่งสร้างทีมวิจัยเข้มแข็งตามความสนใจและสอดคล้องกับยุทธศาสตร์ขององค์กร</t>
  </si>
  <si>
    <t xml:space="preserve">     4) อาจารย์มีความรู้ความเข้าใจเรื่องการคุ้มครองสิทธิทางปัญญาเกี่ยวกับการผลิตงานสร้างสรรค์ด้านวิชาการและวิจัย</t>
  </si>
  <si>
    <t>ความสอดคล้องของตัวบ่งชี้</t>
  </si>
  <si>
    <t xml:space="preserve">ตัวบ่งชี้ 2.1  ระบบและกลไกการบริหารและพัฒนางานวิจัยหรืองานสร้างสรรค์ </t>
  </si>
  <si>
    <t xml:space="preserve">ตัวบ่งชี้ 2.2  เงินสนับสนุนงานวิจัยหรืองานสร้างสรรค์ </t>
  </si>
  <si>
    <t xml:space="preserve">ตัวบ่งชี้ 2.3  ผลงานวิชาการของอาจารย์ประจำและนักวิจัย </t>
  </si>
  <si>
    <t xml:space="preserve">ตัวชี้วัดที่ 22 (สภา) ผลงานวิจัยที่ตีพิมพ์เผยแพร่ต่ออาจารย์พยาบาลประจำทั้งหมด                            </t>
  </si>
  <si>
    <t>ตัวชี้วัดที่ 23 (สภา) ผลงานวิชาการ</t>
  </si>
  <si>
    <t>ตัวชี้วัดความสำเร็จของกิจกรรม  :</t>
  </si>
  <si>
    <t>1) ตัวชี้วัดเชิงคุณภาพ  :</t>
  </si>
  <si>
    <t xml:space="preserve">1.ผลงานวิจัยและผลงานวิชาการมีคุณภาพเพื่อการตีพิมพ์และเผยแพร่   </t>
  </si>
  <si>
    <t>2.บทความวิจัยและบทความวิชาการได้รับการตีพิมพ์เผยแพร่ในวารสาร TCI</t>
  </si>
  <si>
    <t xml:space="preserve">2) ตัวชี้วัดเชิงปริมาณ  : </t>
  </si>
  <si>
    <t>1. มีระบบพี่เลี้ยงวิจัยตามความถนัด 3 ทีม ตามรูปแบบการวิจัย (qualitative, quantitative and Mix method)</t>
  </si>
  <si>
    <t>2. เกิดทีมวิจัยเข้มแข็งตามความถนัดอย่างน้อย 10 ทีม</t>
  </si>
  <si>
    <t>3.อาจารย์คณะพยาบาลศาสตร์  จำนวน  35 คน</t>
  </si>
  <si>
    <t>3) ตัวชี้วัดเชิงเวลา  :</t>
  </si>
  <si>
    <t>1 ตุลาคม 2559 -30 กันยายน 2560</t>
  </si>
  <si>
    <t>4) ตัวชี้วัดเชิงต้นทุน  :</t>
  </si>
  <si>
    <t>บาท</t>
  </si>
  <si>
    <t xml:space="preserve">เป้าหมาย : </t>
  </si>
  <si>
    <t xml:space="preserve">อาจารย์คณะพยาบาลศาสตร์  จำนวน  35 คน </t>
  </si>
  <si>
    <t>งบประมาณ</t>
  </si>
  <si>
    <t>รายละเอียดค่าใช้จ่าย</t>
  </si>
  <si>
    <t xml:space="preserve">กิจกรรมย่อยที่ 1  Research mentor (พี่เลี้ยงวิจัย ด้าน qualitative, quantitative and Mix method)    </t>
  </si>
  <si>
    <t>1)   งบดำเนินงาน</t>
  </si>
  <si>
    <t>1.2)  ค่าใช้สอย</t>
  </si>
  <si>
    <t xml:space="preserve">  </t>
  </si>
  <si>
    <t xml:space="preserve">       - ค่าอาหารว่าง (35 คน * 25 บาท * 4 มื้อ)</t>
  </si>
  <si>
    <t>1.3)  ค่าวัสดุ</t>
  </si>
  <si>
    <t xml:space="preserve">        - ค่าวัสดุงานสำนักงาน</t>
  </si>
  <si>
    <t xml:space="preserve">        - ค่าทำเอกสาร ประกอบการประชุม   35 ชุด ชุดละ  100  บาท</t>
  </si>
  <si>
    <t>กิจกรรมย่อยที่ 2 Research family (สร้างทีมวิจัยที่มีความสนใจใกล้เคียงกัน)</t>
  </si>
  <si>
    <t>1.1)  ค่าวัสดุ</t>
  </si>
  <si>
    <t>ค่าหมึกพิมพ์/วัสดุโครงการ</t>
  </si>
  <si>
    <t>ค่าทำสมุดบันทึกกิจกรรม   35 ชุด ชุดละ  100  บาท</t>
  </si>
  <si>
    <t>กิจกรรมย่อยที่ 3 กิจกรรมควบคุมติดตามความก้าวหน้าการวิจัย</t>
  </si>
  <si>
    <t>1. งบดำเนินงาน</t>
  </si>
  <si>
    <t>1.1) ค่าใช้สอย</t>
  </si>
  <si>
    <t>1.2) ค่าวัสดุ</t>
  </si>
  <si>
    <t>-ค่าอุปกรณ์จัดทำฐานข้อมูลนักวิจัย 35 ฐาน</t>
  </si>
  <si>
    <t>-ค่าวัสดุสำนักงาน</t>
  </si>
  <si>
    <t>กิจกรรมย่อยที่ 4 กิจกรรมให้ความรู้ด้านการคุ้มครองสิทธิทางปัญญา</t>
  </si>
  <si>
    <t>1.1)  ค่าตอบแทน</t>
  </si>
  <si>
    <t xml:space="preserve">        - ค่าตอบแทนวิทยากร  (1  วัน * 6 ชม.* 800 บาท)  </t>
  </si>
  <si>
    <t xml:space="preserve">       - ค่าอาหารกลางวัน (35 คน * 100 บาท * 1 มื้อ)</t>
  </si>
  <si>
    <t xml:space="preserve"> บาท</t>
  </si>
  <si>
    <t xml:space="preserve">       - ค่าอาหารว่าง (35 คน * 25 บาท * 2 มื้อ)</t>
  </si>
  <si>
    <t xml:space="preserve">       - ค่าเดินทางวิทยากร 1 คน </t>
  </si>
  <si>
    <t xml:space="preserve">        - ค่าวัสดุงานสำนักงาน/ค่าติดต่อประสานงาน</t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</si>
  <si>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</si>
  <si>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</si>
  <si>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</si>
  <si>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</si>
  <si>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</si>
  <si>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</si>
  <si>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</si>
  <si>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</si>
  <si>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</si>
  <si>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</si>
  <si>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</si>
  <si>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</si>
  <si>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</si>
  <si>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</si>
  <si>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</si>
  <si>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</si>
  <si>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</si>
  <si>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</si>
  <si>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</si>
  <si>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</si>
  <si>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1.จัดประชุมชี้แจงเพื่อเข้าสู่ระบบ พี่เลี้ยงการวิจัย และครอบครัววิจัย</t>
  </si>
  <si>
    <t>2. จัดทำฐานข้อมูลนักวิจัย</t>
  </si>
  <si>
    <t>2.การนำเสนอความก้าวหน้าการวิจัย (Research mile stone)</t>
  </si>
  <si>
    <t>3.จัดอบรมให้ความรู้ด้านการคุ้มครองสิทธิทางปัญญา</t>
  </si>
  <si>
    <t>4. ประเมินผลโครงการ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</si>
  <si>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</si>
  <si>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</si>
  <si>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</si>
  <si>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</si>
  <si>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</si>
  <si>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</si>
  <si>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</si>
  <si>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</si>
  <si>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</si>
  <si>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</si>
  <si>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</si>
  <si>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</si>
  <si>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</si>
  <si>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</si>
  <si>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</si>
  <si>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</si>
  <si>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</si>
  <si>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</si>
  <si>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</si>
  <si>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1. จำนวนบุคลากรที่เข้าร่วมจัดการประชุมหรือสัมมนา</t>
  </si>
  <si>
    <t>ติดตามรายงานการประชุม</t>
  </si>
  <si>
    <t>รายชื่อผู้เข้าประชุม</t>
  </si>
  <si>
    <t xml:space="preserve">2. จำนวนผลงานวิชาการและโครงร่างวิจัย </t>
  </si>
  <si>
    <t>ติดตามผลงาน</t>
  </si>
  <si>
    <t>แบบบันทึกจำนวนผลงาน</t>
  </si>
  <si>
    <t>3. อาจารย์และบุคลากรมีความกระตือรือร้นในการดำเนินการวิจัยและเผยแพร่ผลงานวิจัย</t>
  </si>
  <si>
    <t>5.การดำเนินการวิจัยมีความก้าวหน้าตามกรอบระยะเวลาทุน</t>
  </si>
  <si>
    <t>แบบรายงานความก้าวหน้างานวิจัย</t>
  </si>
  <si>
    <t>6.อาจารย์มีความรู้ความเข้าใจเกี่ยวกับการคุ้มครองสิทธิทางปัญญา</t>
  </si>
  <si>
    <t>ประเมินความรู้ความเข้าใจ</t>
  </si>
  <si>
    <t>แบบประเมินความรู้ความเข้าใจ
การคุ้มครองสิทธิทางปัญญา</t>
  </si>
  <si>
    <t>ผลที่คาดว่าจะได้รับจากกิจกรรม  :</t>
  </si>
  <si>
    <t xml:space="preserve">     1. จำนวนผลงานวิชาการและโครงร่างวิจัยเพิ่มขึ้น</t>
  </si>
  <si>
    <t xml:space="preserve">     2. จำนวนบทความวิจัยที่ตีพิมพ์ในวารสารเพิ่มขึ้น </t>
  </si>
  <si>
    <t xml:space="preserve">     3. อาจารย์และบุคคลากรมีความกระตือรือร้นในการเผยแพร่ผลงานวิจัย </t>
  </si>
  <si>
    <t xml:space="preserve">     4. จำนวนผลงานวิจัยของอาจารย์นำมาใช้ประโยชน์มากขึ้น  โดยเฉพาะการพัฒนาการเรียนการสอน และการพัฒนาท้องถิ่น </t>
  </si>
  <si>
    <t>ผู้รับผิดชอบกิจกรรม :</t>
  </si>
  <si>
    <t xml:space="preserve">      1. อ.ประดิษฐ์พร พงศ์เตรียง </t>
  </si>
  <si>
    <t xml:space="preserve">      2. อ.จุฬาลักษณ์ แก้วสุก</t>
  </si>
  <si>
    <t>ตัวชี้วัดแผนยุทธศาสตร์</t>
  </si>
  <si>
    <t xml:space="preserve">    2.2 จำนวนนักวิจัยที่ได้รับรางวัลหรือการยอมรับในเวทีวิจัยระดับชาติหรือนานาชาติ</t>
  </si>
  <si>
    <t xml:space="preserve">    2.5 ร้อยละงานวิจัยหรืองานสร้างสรรค์ที่ได้รับการตีพิมพ์เผยแพร่ในระดับชาติหรือนานาชาติต่ออาจารย์ประจำ</t>
  </si>
  <si>
    <t xml:space="preserve">    2.6 ร้อยละของจำนวนงานวิจัยที่เพิ่มขึ้น</t>
  </si>
  <si>
    <t xml:space="preserve">    2.7 ร้อยละงานวิจัยหรืองานสร้างสรรค์ที่นำไปใช้ประโยชน์</t>
  </si>
  <si>
    <t>P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</si>
</sst>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_-;_-@"/>
    <numFmt numFmtId="188" formatCode="_-* #,##0_-;\-* #,##0_-;_-* &quot;-&quot;??_-;_-@"/>
    <numFmt numFmtId="189" formatCode="_-* #,##0_-;\-* #,##0_-;_-* &quot;-&quot;??_-;_-@_-"/>
    <numFmt numFmtId="190" formatCode="_-* #,##0.00_-;\-* #,##0.00_-;_-* &quot;-&quot;??_-;_-@"/>
  </numFmts>
  <fonts count="18">
    <font>
      <sz val="11"/>
      <color rgb="FF000000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1"/>
      <name val="TH SarabunPSK"/>
      <family val="2"/>
    </font>
    <font>
      <sz val="14"/>
      <name val="Cordia New"/>
      <family val="2"/>
    </font>
    <font>
      <b/>
      <sz val="14"/>
      <name val="Tahoma"/>
      <family val="2"/>
    </font>
    <font>
      <sz val="11"/>
      <color rgb="FF000000"/>
      <name val="Tahoma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000000"/>
      <name val="Tahoma"/>
      <family val="2"/>
    </font>
    <font>
      <sz val="14"/>
      <color rgb="FF000000"/>
      <name val="Tahoma"/>
      <family val="2"/>
    </font>
    <font>
      <sz val="14"/>
      <color rgb="FFC00000"/>
      <name val="TH SarabunPSK"/>
      <family val="2"/>
    </font>
    <font>
      <b/>
      <sz val="13"/>
      <name val="TH SarabunPSK"/>
      <family val="2"/>
    </font>
    <font>
      <b/>
      <sz val="14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 tint="-0.249977111117893"/>
        <bgColor rgb="FFFABF8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149">
    <xf numFmtId="0" fontId="0" fillId="0" borderId="0" xfId="0" applyFont="1" applyAlignment="1"/>
    <xf numFmtId="187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187" fontId="2" fillId="0" borderId="0" xfId="0" applyNumberFormat="1" applyFont="1"/>
    <xf numFmtId="187" fontId="1" fillId="0" borderId="0" xfId="0" applyNumberFormat="1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3" fontId="2" fillId="0" borderId="0" xfId="0" applyNumberFormat="1" applyFont="1"/>
    <xf numFmtId="188" fontId="2" fillId="0" borderId="0" xfId="0" applyNumberFormat="1" applyFont="1"/>
    <xf numFmtId="188" fontId="4" fillId="0" borderId="3" xfId="0" applyNumberFormat="1" applyFont="1" applyBorder="1"/>
    <xf numFmtId="188" fontId="4" fillId="0" borderId="2" xfId="0" applyNumberFormat="1" applyFont="1" applyBorder="1" applyAlignment="1">
      <alignment vertical="center"/>
    </xf>
    <xf numFmtId="188" fontId="3" fillId="0" borderId="3" xfId="0" applyNumberFormat="1" applyFont="1" applyBorder="1"/>
    <xf numFmtId="0" fontId="12" fillId="0" borderId="0" xfId="0" applyFont="1" applyAlignment="1"/>
    <xf numFmtId="0" fontId="1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1" fillId="0" borderId="0" xfId="0" applyFont="1" applyAlignment="1"/>
    <xf numFmtId="188" fontId="3" fillId="0" borderId="3" xfId="0" applyNumberFormat="1" applyFont="1" applyFill="1" applyBorder="1"/>
    <xf numFmtId="3" fontId="2" fillId="0" borderId="0" xfId="0" applyNumberFormat="1" applyFont="1" applyAlignment="1">
      <alignment horizontal="right"/>
    </xf>
    <xf numFmtId="0" fontId="1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6" fillId="0" borderId="0" xfId="0" applyFont="1"/>
    <xf numFmtId="190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88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/>
    <xf numFmtId="0" fontId="2" fillId="3" borderId="3" xfId="0" applyFont="1" applyFill="1" applyBorder="1" applyAlignment="1">
      <alignment horizontal="center" vertical="center"/>
    </xf>
    <xf numFmtId="0" fontId="11" fillId="0" borderId="0" xfId="0" applyFont="1" applyAlignme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indent="2"/>
    </xf>
    <xf numFmtId="49" fontId="1" fillId="0" borderId="0" xfId="0" applyNumberFormat="1" applyFont="1" applyAlignment="1">
      <alignment horizontal="left" indent="2"/>
    </xf>
    <xf numFmtId="0" fontId="11" fillId="0" borderId="0" xfId="0" applyFont="1" applyAlignment="1"/>
    <xf numFmtId="0" fontId="12" fillId="0" borderId="0" xfId="0" applyFont="1" applyAlignment="1"/>
    <xf numFmtId="0" fontId="2" fillId="0" borderId="0" xfId="0" applyFont="1" applyAlignment="1"/>
    <xf numFmtId="0" fontId="11" fillId="0" borderId="0" xfId="0" applyFont="1" applyAlignment="1"/>
    <xf numFmtId="0" fontId="11" fillId="0" borderId="0" xfId="0" applyFont="1" applyAlignment="1"/>
    <xf numFmtId="49" fontId="2" fillId="0" borderId="0" xfId="0" applyNumberFormat="1" applyFont="1" applyAlignment="1">
      <alignment horizontal="left" indent="2"/>
    </xf>
    <xf numFmtId="0" fontId="14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>
      <alignment horizontal="left"/>
    </xf>
    <xf numFmtId="0" fontId="12" fillId="0" borderId="0" xfId="0" applyFont="1" applyAlignment="1"/>
    <xf numFmtId="0" fontId="11" fillId="0" borderId="0" xfId="0" applyFont="1" applyAlignment="1"/>
    <xf numFmtId="189" fontId="1" fillId="0" borderId="0" xfId="1" applyNumberFormat="1" applyFont="1" applyAlignment="1">
      <alignment horizontal="center"/>
    </xf>
    <xf numFmtId="0" fontId="2" fillId="0" borderId="4" xfId="0" applyFont="1" applyFill="1" applyBorder="1"/>
    <xf numFmtId="0" fontId="12" fillId="0" borderId="0" xfId="0" applyFont="1" applyFill="1"/>
    <xf numFmtId="3" fontId="1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2" fillId="0" borderId="0" xfId="0" applyFont="1" applyFill="1" applyAlignment="1"/>
    <xf numFmtId="0" fontId="2" fillId="0" borderId="0" xfId="2" applyFont="1" applyFill="1"/>
    <xf numFmtId="0" fontId="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89" fontId="2" fillId="0" borderId="0" xfId="0" applyNumberFormat="1" applyFont="1" applyAlignment="1"/>
    <xf numFmtId="189" fontId="1" fillId="0" borderId="0" xfId="1" applyNumberFormat="1" applyFont="1" applyAlignment="1"/>
    <xf numFmtId="0" fontId="9" fillId="0" borderId="0" xfId="0" applyFont="1" applyAlignment="1">
      <alignment horizontal="left"/>
    </xf>
    <xf numFmtId="188" fontId="2" fillId="0" borderId="0" xfId="0" applyNumberFormat="1" applyFont="1" applyAlignment="1">
      <alignment horizontal="left"/>
    </xf>
    <xf numFmtId="189" fontId="2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89" fontId="16" fillId="0" borderId="0" xfId="1" applyNumberFormat="1" applyFont="1" applyAlignment="1">
      <alignment horizontal="center"/>
    </xf>
    <xf numFmtId="0" fontId="3" fillId="0" borderId="2" xfId="0" applyFont="1" applyBorder="1" applyAlignment="1">
      <alignment vertical="top" wrapText="1" shrinkToFit="1"/>
    </xf>
    <xf numFmtId="0" fontId="1" fillId="0" borderId="0" xfId="2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187" fontId="2" fillId="0" borderId="0" xfId="0" applyNumberFormat="1" applyFont="1" applyAlignment="1">
      <alignment horizontal="center" shrinkToFit="1"/>
    </xf>
    <xf numFmtId="0" fontId="11" fillId="0" borderId="0" xfId="0" applyFont="1" applyAlignment="1"/>
    <xf numFmtId="187" fontId="2" fillId="0" borderId="0" xfId="0" applyNumberFormat="1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88" fontId="7" fillId="4" borderId="11" xfId="0" applyNumberFormat="1" applyFont="1" applyFill="1" applyBorder="1" applyAlignment="1">
      <alignment horizontal="center"/>
    </xf>
    <xf numFmtId="187" fontId="2" fillId="0" borderId="0" xfId="0" applyNumberFormat="1" applyFont="1" applyAlignment="1">
      <alignment horizontal="center" shrinkToFit="1"/>
    </xf>
    <xf numFmtId="0" fontId="11" fillId="0" borderId="0" xfId="0" applyFont="1" applyAlignment="1"/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188" fontId="4" fillId="5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" xfId="0" applyFont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/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87" fontId="2" fillId="0" borderId="0" xfId="0" applyNumberFormat="1" applyFont="1" applyAlignment="1">
      <alignment horizontal="center" shrinkToFit="1"/>
    </xf>
    <xf numFmtId="0" fontId="11" fillId="0" borderId="0" xfId="0" applyFont="1" applyAlignment="1"/>
    <xf numFmtId="187" fontId="2" fillId="0" borderId="0" xfId="0" applyNumberFormat="1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 shrinkToFit="1"/>
    </xf>
    <xf numFmtId="188" fontId="4" fillId="4" borderId="20" xfId="0" applyNumberFormat="1" applyFont="1" applyFill="1" applyBorder="1"/>
    <xf numFmtId="0" fontId="2" fillId="0" borderId="21" xfId="0" applyFont="1" applyBorder="1" applyAlignment="1">
      <alignment vertical="center" shrinkToFit="1"/>
    </xf>
    <xf numFmtId="188" fontId="4" fillId="4" borderId="22" xfId="0" applyNumberFormat="1" applyFont="1" applyFill="1" applyBorder="1"/>
    <xf numFmtId="0" fontId="1" fillId="0" borderId="21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5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188" fontId="4" fillId="5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/>
    <xf numFmtId="0" fontId="3" fillId="2" borderId="26" xfId="0" applyFont="1" applyFill="1" applyBorder="1" applyAlignment="1"/>
    <xf numFmtId="188" fontId="4" fillId="4" borderId="27" xfId="0" applyNumberFormat="1" applyFont="1" applyFill="1" applyBorder="1"/>
    <xf numFmtId="0" fontId="3" fillId="0" borderId="28" xfId="0" applyFont="1" applyBorder="1" applyAlignment="1">
      <alignment vertical="top" wrapText="1" shrinkToFit="1"/>
    </xf>
    <xf numFmtId="0" fontId="1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FF"/>
  </sheetPr>
  <dimension ref="A1:X127"/>
  <sheetViews>
    <sheetView tabSelected="1" view="pageBreakPreview" topLeftCell="A80" zoomScaleSheetLayoutView="100" workbookViewId="0">
      <selection activeCell="K85" sqref="K85"/>
    </sheetView>
  </sheetViews>
  <sheetFormatPr defaultColWidth="17.25" defaultRowHeight="15" customHeight="1"/>
  <cols>
    <col min="1" max="1" width="17.5" customWidth="1"/>
    <col min="2" max="2" width="6" customWidth="1"/>
    <col min="3" max="3" width="5.75" customWidth="1"/>
    <col min="4" max="4" width="6.25" customWidth="1"/>
    <col min="5" max="5" width="5.875" customWidth="1"/>
    <col min="6" max="6" width="5.75" customWidth="1"/>
    <col min="7" max="7" width="6.625" customWidth="1"/>
    <col min="8" max="8" width="6.125" customWidth="1"/>
    <col min="9" max="9" width="6.625" customWidth="1"/>
    <col min="10" max="10" width="5.75" customWidth="1"/>
    <col min="11" max="11" width="6" customWidth="1"/>
    <col min="12" max="12" width="5.75" customWidth="1"/>
    <col min="13" max="13" width="5.875" customWidth="1"/>
    <col min="14" max="14" width="6.5" customWidth="1"/>
    <col min="15" max="24" width="10.25" customWidth="1"/>
  </cols>
  <sheetData>
    <row r="1" spans="1:24" s="16" customFormat="1" ht="20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6" customFormat="1" ht="19.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6" customFormat="1" ht="19.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16" customFormat="1" ht="12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6" customFormat="1" ht="9.75" customHeight="1" thickTop="1">
      <c r="A5" s="58"/>
      <c r="B5" s="39"/>
      <c r="C5" s="39"/>
      <c r="D5" s="39"/>
      <c r="E5" s="39"/>
      <c r="F5" s="39"/>
      <c r="G5" s="39"/>
      <c r="H5" s="58"/>
      <c r="I5" s="58"/>
      <c r="J5" s="58"/>
      <c r="K5" s="58"/>
      <c r="L5" s="58"/>
      <c r="M5" s="58"/>
      <c r="N5" s="58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16" customFormat="1" ht="21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120"/>
      <c r="K6" s="120"/>
      <c r="L6" s="120"/>
      <c r="M6" s="120"/>
      <c r="N6" s="12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54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87"/>
      <c r="K7" s="87"/>
      <c r="L7" s="87"/>
      <c r="M7" s="87"/>
      <c r="N7" s="8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9" customFormat="1" ht="20.25" customHeight="1">
      <c r="A8" s="81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9" customFormat="1" ht="21" customHeight="1">
      <c r="A9" s="2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9" customFormat="1" ht="18.75" customHeight="1">
      <c r="A10" s="6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9" customFormat="1" ht="18" customHeight="1">
      <c r="A11" s="6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9" customFormat="1" ht="19.5" customHeight="1">
      <c r="A12" s="2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9" customFormat="1" ht="6.75" customHeight="1">
      <c r="A13" s="53"/>
      <c r="B13" s="6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9" customFormat="1" ht="21" customHeight="1">
      <c r="A14" s="53" t="s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9" customFormat="1" ht="21.75" customHeight="1">
      <c r="A15" s="2" t="s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9" customFormat="1" ht="21" customHeight="1">
      <c r="A16" s="2" t="s">
        <v>11</v>
      </c>
      <c r="B16" s="10"/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21" customFormat="1" ht="21" customHeight="1">
      <c r="A17" s="2" t="s">
        <v>12</v>
      </c>
      <c r="B17" s="10"/>
      <c r="C17" s="6"/>
      <c r="D17" s="10"/>
      <c r="E17" s="10"/>
      <c r="F17" s="10"/>
      <c r="G17" s="10"/>
      <c r="H17" s="10"/>
      <c r="I17" s="10"/>
      <c r="J17" s="8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9" customFormat="1" ht="19.5" customHeight="1">
      <c r="A18" s="2" t="s">
        <v>13</v>
      </c>
      <c r="B18" s="10"/>
      <c r="C18" s="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38" customFormat="1" ht="9" customHeight="1">
      <c r="A19" s="2"/>
      <c r="B19" s="10"/>
      <c r="C19" s="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34" customFormat="1" ht="19.5" customHeight="1">
      <c r="A20" s="81" t="s">
        <v>14</v>
      </c>
      <c r="B20" s="39"/>
      <c r="D20" s="40"/>
      <c r="E20" s="40"/>
      <c r="F20" s="40"/>
      <c r="G20" s="40"/>
      <c r="H20" s="40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s="80" customFormat="1" ht="23.25" customHeight="1">
      <c r="A21" s="41" t="s">
        <v>15</v>
      </c>
      <c r="B21" s="39"/>
      <c r="D21" s="40"/>
      <c r="E21" s="40"/>
      <c r="F21" s="40"/>
      <c r="G21" s="40"/>
      <c r="H21" s="40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80" customFormat="1" ht="23.25" customHeight="1">
      <c r="A22" s="41" t="s">
        <v>16</v>
      </c>
      <c r="B22" s="39"/>
      <c r="C22" s="40"/>
      <c r="D22" s="40"/>
      <c r="E22" s="40"/>
      <c r="F22" s="40"/>
      <c r="G22" s="40"/>
      <c r="H22" s="40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80" customFormat="1" ht="23.25" customHeight="1">
      <c r="A23" s="41" t="s">
        <v>17</v>
      </c>
      <c r="B23" s="39"/>
      <c r="D23" s="40"/>
      <c r="E23" s="40"/>
      <c r="F23" s="40"/>
      <c r="G23" s="40"/>
      <c r="H23" s="40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80" customFormat="1" ht="18.75" customHeight="1">
      <c r="A24" s="41" t="s">
        <v>18</v>
      </c>
      <c r="B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s="80" customFormat="1" ht="18.75" customHeight="1">
      <c r="A25" s="41" t="s">
        <v>19</v>
      </c>
      <c r="B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s="34" customFormat="1" ht="17.25" customHeight="1">
      <c r="A26" s="41"/>
      <c r="B26" s="39"/>
      <c r="C26" s="40"/>
      <c r="D26" s="40"/>
      <c r="E26" s="40"/>
      <c r="F26" s="40"/>
      <c r="G26" s="40"/>
      <c r="H26" s="40"/>
      <c r="I26" s="40"/>
      <c r="J26" s="40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s="9" customFormat="1" ht="18.75" customHeight="1">
      <c r="A27" s="53" t="s">
        <v>20</v>
      </c>
      <c r="B27" s="10"/>
      <c r="C27" s="84"/>
      <c r="D27" s="84"/>
      <c r="E27" s="8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34" customFormat="1" ht="23.25" customHeight="1">
      <c r="A28" s="81" t="s">
        <v>21</v>
      </c>
      <c r="B28" s="33" t="s">
        <v>22</v>
      </c>
      <c r="C28" s="4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34" customFormat="1" ht="23.25" customHeight="1">
      <c r="A29" s="81"/>
      <c r="B29" s="33" t="s">
        <v>23</v>
      </c>
      <c r="C29" s="40"/>
      <c r="D29" s="33"/>
      <c r="E29" s="33"/>
      <c r="F29" s="33"/>
      <c r="G29" s="33"/>
      <c r="H29" s="5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34" customFormat="1" ht="23.25" customHeight="1">
      <c r="A30" s="5" t="s">
        <v>126</v>
      </c>
      <c r="B30" s="33"/>
      <c r="C30" s="40"/>
      <c r="D30" s="33"/>
      <c r="E30" s="33"/>
      <c r="F30" s="33"/>
      <c r="G30" s="33"/>
      <c r="H30" s="5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4" customFormat="1" ht="23.25" customHeight="1">
      <c r="A31" s="2" t="s">
        <v>127</v>
      </c>
      <c r="B31" s="33"/>
      <c r="C31" s="40"/>
      <c r="D31" s="33"/>
      <c r="E31" s="33"/>
      <c r="F31" s="33"/>
      <c r="G31" s="33"/>
      <c r="H31" s="5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4" customFormat="1" ht="23.25" customHeight="1">
      <c r="A32" s="2" t="s">
        <v>128</v>
      </c>
      <c r="B32" s="33"/>
      <c r="C32" s="40"/>
      <c r="D32" s="33"/>
      <c r="E32" s="33"/>
      <c r="F32" s="33"/>
      <c r="G32" s="33"/>
      <c r="H32" s="5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34" customFormat="1" ht="23.25" customHeight="1">
      <c r="A33" s="2" t="s">
        <v>129</v>
      </c>
      <c r="B33" s="33"/>
      <c r="C33" s="40"/>
      <c r="D33" s="33"/>
      <c r="E33" s="33"/>
      <c r="F33" s="33"/>
      <c r="G33" s="33"/>
      <c r="H33" s="5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34" customFormat="1" ht="23.25" customHeight="1">
      <c r="A34" s="2" t="s">
        <v>130</v>
      </c>
      <c r="B34" s="33"/>
      <c r="C34" s="40"/>
      <c r="D34" s="33"/>
      <c r="E34" s="33"/>
      <c r="F34" s="33"/>
      <c r="G34" s="33"/>
      <c r="H34" s="59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34" customFormat="1" ht="23.25" customHeight="1">
      <c r="A35" s="81" t="s">
        <v>24</v>
      </c>
      <c r="B35" s="33" t="s">
        <v>25</v>
      </c>
      <c r="C35" s="40"/>
      <c r="D35" s="33"/>
      <c r="E35" s="33"/>
      <c r="F35" s="33"/>
      <c r="G35" s="33"/>
      <c r="H35" s="59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s="34" customFormat="1" ht="23.25" customHeight="1">
      <c r="A36" s="81"/>
      <c r="B36" s="33" t="s">
        <v>26</v>
      </c>
      <c r="C36" s="40"/>
      <c r="D36" s="33"/>
      <c r="E36" s="33"/>
      <c r="F36" s="33"/>
      <c r="G36" s="33"/>
      <c r="H36" s="59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4" customFormat="1" ht="23.25" customHeight="1">
      <c r="A37" s="81"/>
      <c r="B37" s="33" t="s">
        <v>27</v>
      </c>
      <c r="C37" s="4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34" customFormat="1" ht="21.75" customHeight="1">
      <c r="A38" s="81" t="s">
        <v>28</v>
      </c>
      <c r="B38" s="41" t="s">
        <v>29</v>
      </c>
      <c r="D38" s="40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s="9" customFormat="1" ht="18" customHeight="1">
      <c r="A39" s="53" t="s">
        <v>30</v>
      </c>
      <c r="B39" s="119">
        <f>B43</f>
        <v>50000</v>
      </c>
      <c r="C39" s="114"/>
      <c r="D39" s="5" t="s">
        <v>31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s="44" customFormat="1" ht="18" customHeight="1">
      <c r="A40" s="53"/>
      <c r="B40" s="86"/>
      <c r="C40" s="82"/>
      <c r="D40" s="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s="9" customFormat="1" ht="18" customHeight="1">
      <c r="A41" s="53" t="s">
        <v>32</v>
      </c>
      <c r="B41" s="10" t="s">
        <v>33</v>
      </c>
      <c r="C41" s="84"/>
      <c r="D41" s="5"/>
      <c r="E41" s="8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4" customFormat="1" ht="18" customHeight="1">
      <c r="A42" s="53"/>
      <c r="B42" s="10"/>
      <c r="C42" s="84"/>
      <c r="D42" s="5"/>
      <c r="E42" s="8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9" customFormat="1" ht="18" customHeight="1">
      <c r="A43" s="53" t="s">
        <v>34</v>
      </c>
      <c r="B43" s="116">
        <f>B50+B58+B64+B71</f>
        <v>50000</v>
      </c>
      <c r="C43" s="117"/>
      <c r="D43" s="5" t="s">
        <v>31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s="44" customFormat="1" ht="18" customHeight="1">
      <c r="A44" s="53"/>
      <c r="B44" s="83"/>
      <c r="C44" s="84"/>
      <c r="D44" s="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s="90" customFormat="1" ht="18" customHeight="1">
      <c r="A45" s="53"/>
      <c r="B45" s="89"/>
      <c r="D45" s="5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s="90" customFormat="1" ht="18" customHeight="1">
      <c r="A46" s="53"/>
      <c r="B46" s="89"/>
      <c r="D46" s="5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s="90" customFormat="1" ht="18" customHeight="1">
      <c r="A47" s="53"/>
      <c r="B47" s="89"/>
      <c r="D47" s="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s="9" customFormat="1" ht="18" customHeight="1">
      <c r="A48" s="5" t="s">
        <v>35</v>
      </c>
      <c r="B48" s="46"/>
      <c r="C48" s="4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21" customFormat="1" ht="18" customHeight="1">
      <c r="A49" s="5" t="s"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25" customFormat="1" ht="18" customHeight="1">
      <c r="A50" s="53" t="s">
        <v>37</v>
      </c>
      <c r="B50" s="118">
        <f>J51+J53</f>
        <v>9650</v>
      </c>
      <c r="C50" s="92"/>
      <c r="D50" s="5" t="s">
        <v>31</v>
      </c>
      <c r="E50" s="6"/>
      <c r="F50" s="6"/>
      <c r="G50" s="5"/>
      <c r="H50" s="5"/>
      <c r="I50" s="5"/>
      <c r="J50" s="5"/>
      <c r="K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45" customFormat="1" ht="18" customHeight="1">
      <c r="A51" s="53" t="s">
        <v>38</v>
      </c>
      <c r="B51" s="18"/>
      <c r="C51" s="18" t="s">
        <v>39</v>
      </c>
      <c r="D51" s="18"/>
      <c r="E51" s="19"/>
      <c r="F51" s="18"/>
      <c r="G51" s="5"/>
      <c r="H51" s="18"/>
      <c r="I51" s="7"/>
      <c r="J51" s="118">
        <f>SUM(I52:I52)</f>
        <v>3500</v>
      </c>
      <c r="K51" s="118"/>
      <c r="L51" s="5" t="s">
        <v>31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s="9" customFormat="1" ht="20.25" customHeight="1">
      <c r="A52" s="2" t="s">
        <v>40</v>
      </c>
      <c r="B52" s="3"/>
      <c r="C52" s="3"/>
      <c r="D52" s="3"/>
      <c r="E52" s="4"/>
      <c r="F52" s="3"/>
      <c r="G52" s="5"/>
      <c r="H52" s="6"/>
      <c r="I52" s="8">
        <v>3500</v>
      </c>
      <c r="J52" s="2" t="s">
        <v>31</v>
      </c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45" customFormat="1" ht="20.25" customHeight="1">
      <c r="A53" s="53" t="s">
        <v>41</v>
      </c>
      <c r="B53" s="5"/>
      <c r="C53" s="18"/>
      <c r="D53" s="18"/>
      <c r="E53" s="19"/>
      <c r="F53" s="18"/>
      <c r="G53" s="5"/>
      <c r="H53" s="5"/>
      <c r="I53" s="11"/>
      <c r="J53" s="118">
        <f>SUM(I54:I55)</f>
        <v>6150</v>
      </c>
      <c r="K53" s="118"/>
      <c r="L53" s="5" t="s">
        <v>31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s="9" customFormat="1" ht="20.25" customHeight="1">
      <c r="A54" s="2" t="s">
        <v>42</v>
      </c>
      <c r="B54" s="6"/>
      <c r="C54" s="3"/>
      <c r="D54" s="3"/>
      <c r="E54" s="4"/>
      <c r="F54" s="3"/>
      <c r="G54" s="6"/>
      <c r="H54" s="6"/>
      <c r="I54" s="8">
        <v>2650</v>
      </c>
      <c r="J54" s="2" t="s">
        <v>31</v>
      </c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s="30" customFormat="1" ht="19.5" customHeight="1">
      <c r="A55" s="4" t="s">
        <v>43</v>
      </c>
      <c r="B55" s="4"/>
      <c r="C55" s="4"/>
      <c r="D55" s="4"/>
      <c r="E55" s="4"/>
      <c r="F55" s="4"/>
      <c r="G55" s="4"/>
      <c r="H55" s="31"/>
      <c r="I55" s="8">
        <v>3500</v>
      </c>
      <c r="J55" s="2" t="s">
        <v>31</v>
      </c>
      <c r="K55" s="6"/>
      <c r="L55" s="4"/>
      <c r="M55" s="4"/>
      <c r="N55" s="4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21" customFormat="1" ht="18.75" customHeight="1">
      <c r="A56" s="2"/>
      <c r="B56" s="6"/>
      <c r="C56" s="3"/>
      <c r="D56" s="3"/>
      <c r="E56" s="4"/>
      <c r="F56" s="3"/>
      <c r="G56" s="6"/>
      <c r="H56" s="6"/>
      <c r="I56" s="20"/>
      <c r="J56" s="20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s="16" customFormat="1" ht="18.75" customHeight="1">
      <c r="A57" s="53" t="s">
        <v>44</v>
      </c>
      <c r="B57" s="5"/>
      <c r="C57" s="18"/>
      <c r="D57" s="18"/>
      <c r="E57" s="19"/>
      <c r="F57" s="18"/>
      <c r="G57" s="5"/>
      <c r="H57" s="5"/>
      <c r="I57" s="23"/>
      <c r="J57" s="23"/>
      <c r="K57" s="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s="52" customFormat="1" ht="18.75" customHeight="1">
      <c r="A58" s="53" t="s">
        <v>37</v>
      </c>
      <c r="B58" s="91">
        <f>K59</f>
        <v>5500</v>
      </c>
      <c r="C58" s="92"/>
      <c r="D58" s="5" t="s">
        <v>31</v>
      </c>
      <c r="E58" s="5"/>
      <c r="F58" s="5"/>
      <c r="G58" s="5"/>
      <c r="H58" s="5"/>
      <c r="I58" s="12"/>
      <c r="J58" s="5"/>
      <c r="K58" s="5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4" s="24" customFormat="1" ht="18.75" customHeight="1">
      <c r="A59" s="53" t="s">
        <v>45</v>
      </c>
      <c r="B59" s="5"/>
      <c r="C59" s="5"/>
      <c r="D59" s="5"/>
      <c r="E59" s="5"/>
      <c r="F59" s="5"/>
      <c r="G59" s="5"/>
      <c r="H59" s="11"/>
      <c r="I59" s="12"/>
      <c r="J59" s="26"/>
      <c r="K59" s="68">
        <f>SUM(J60:J61)</f>
        <v>5500</v>
      </c>
      <c r="L59" s="5" t="s">
        <v>31</v>
      </c>
      <c r="N59" s="5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s="30" customFormat="1" ht="18.75" customHeight="1">
      <c r="A60" s="42" t="s">
        <v>46</v>
      </c>
      <c r="B60" s="2"/>
      <c r="C60" s="2"/>
      <c r="D60" s="2"/>
      <c r="E60" s="2"/>
      <c r="F60" s="2"/>
      <c r="G60" s="2"/>
      <c r="H60" s="28"/>
      <c r="I60" s="50"/>
      <c r="J60" s="69">
        <v>2000</v>
      </c>
      <c r="K60" s="6" t="s">
        <v>31</v>
      </c>
      <c r="L60" s="2"/>
      <c r="M60" s="2"/>
      <c r="N60" s="2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30" customFormat="1" ht="18.75" customHeight="1">
      <c r="A61" s="43" t="s">
        <v>47</v>
      </c>
      <c r="B61" s="4"/>
      <c r="C61" s="4"/>
      <c r="D61" s="4"/>
      <c r="E61" s="4"/>
      <c r="F61" s="4"/>
      <c r="G61" s="4"/>
      <c r="H61" s="31"/>
      <c r="I61" s="50"/>
      <c r="J61" s="69">
        <v>3500</v>
      </c>
      <c r="K61" s="6" t="s">
        <v>31</v>
      </c>
      <c r="L61" s="4"/>
      <c r="M61" s="4"/>
      <c r="N61" s="4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0" customFormat="1" ht="18.75" customHeight="1">
      <c r="A62" s="43"/>
      <c r="B62" s="4"/>
      <c r="C62" s="4"/>
      <c r="D62" s="4"/>
      <c r="E62" s="4"/>
      <c r="F62" s="4"/>
      <c r="G62" s="4"/>
      <c r="H62" s="31"/>
      <c r="I62" s="56"/>
      <c r="J62" s="56"/>
      <c r="K62" s="6"/>
      <c r="L62" s="4"/>
      <c r="M62" s="4"/>
      <c r="N62" s="4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0" customFormat="1" ht="18.75" customHeight="1">
      <c r="A63" s="19" t="s">
        <v>48</v>
      </c>
      <c r="B63" s="4"/>
      <c r="C63" s="4"/>
      <c r="D63" s="4"/>
      <c r="E63" s="4"/>
      <c r="F63" s="4"/>
      <c r="G63" s="4"/>
      <c r="H63" s="31"/>
      <c r="I63" s="56"/>
      <c r="J63" s="56"/>
      <c r="K63" s="6"/>
      <c r="L63" s="4"/>
      <c r="M63" s="4"/>
      <c r="N63" s="4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70" customFormat="1" ht="18.75" customHeight="1">
      <c r="A64" s="49" t="s">
        <v>49</v>
      </c>
      <c r="B64" s="91">
        <f>K65+K67</f>
        <v>13500</v>
      </c>
      <c r="C64" s="92"/>
      <c r="D64" s="19" t="s">
        <v>31</v>
      </c>
      <c r="E64" s="19"/>
      <c r="F64" s="19"/>
      <c r="G64" s="19"/>
      <c r="H64" s="71"/>
      <c r="I64" s="72"/>
      <c r="J64" s="72"/>
      <c r="K64" s="5"/>
      <c r="L64" s="19"/>
      <c r="M64" s="19"/>
      <c r="N64" s="19"/>
      <c r="O64" s="73"/>
      <c r="P64" s="73"/>
      <c r="Q64" s="73"/>
      <c r="R64" s="73"/>
      <c r="S64" s="73"/>
      <c r="T64" s="73"/>
      <c r="U64" s="73"/>
      <c r="V64" s="73"/>
      <c r="W64" s="73"/>
      <c r="X64" s="73"/>
    </row>
    <row r="65" spans="1:24" s="74" customFormat="1" ht="18.75" customHeight="1">
      <c r="A65" s="49" t="s">
        <v>50</v>
      </c>
      <c r="B65" s="19"/>
      <c r="C65" s="19"/>
      <c r="D65" s="19"/>
      <c r="E65" s="19"/>
      <c r="F65" s="19"/>
      <c r="G65" s="19"/>
      <c r="H65" s="71"/>
      <c r="I65" s="72"/>
      <c r="J65" s="72"/>
      <c r="K65" s="7">
        <f>SUM(J66)</f>
        <v>3500</v>
      </c>
      <c r="L65" s="19" t="s">
        <v>31</v>
      </c>
      <c r="M65" s="19"/>
      <c r="N65" s="19"/>
      <c r="O65" s="73"/>
      <c r="P65" s="73"/>
      <c r="Q65" s="73"/>
      <c r="R65" s="73"/>
      <c r="S65" s="73"/>
      <c r="T65" s="73"/>
      <c r="U65" s="73"/>
      <c r="V65" s="73"/>
      <c r="W65" s="73"/>
      <c r="X65" s="73"/>
    </row>
    <row r="66" spans="1:24" s="48" customFormat="1" ht="18.75" customHeight="1">
      <c r="A66" s="2" t="s">
        <v>40</v>
      </c>
      <c r="B66" s="3"/>
      <c r="C66" s="3"/>
      <c r="D66" s="3"/>
      <c r="E66" s="4"/>
      <c r="F66" s="3"/>
      <c r="G66" s="5"/>
      <c r="H66" s="6"/>
      <c r="I66" s="84"/>
      <c r="J66" s="8">
        <v>3500</v>
      </c>
      <c r="K66" s="2" t="s">
        <v>31</v>
      </c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74" customFormat="1" ht="18.75" customHeight="1">
      <c r="A67" s="49" t="s">
        <v>51</v>
      </c>
      <c r="B67" s="19"/>
      <c r="C67" s="19"/>
      <c r="D67" s="19"/>
      <c r="E67" s="19"/>
      <c r="F67" s="19"/>
      <c r="G67" s="19"/>
      <c r="H67" s="71"/>
      <c r="J67" s="72"/>
      <c r="K67" s="75">
        <f>SUM(J68:J69)</f>
        <v>10000</v>
      </c>
      <c r="L67" s="19" t="s">
        <v>31</v>
      </c>
      <c r="M67" s="19"/>
      <c r="N67" s="19"/>
      <c r="O67" s="73"/>
      <c r="P67" s="73"/>
      <c r="Q67" s="73"/>
      <c r="R67" s="73"/>
      <c r="S67" s="73"/>
      <c r="T67" s="73"/>
      <c r="U67" s="73"/>
      <c r="V67" s="73"/>
      <c r="W67" s="73"/>
      <c r="X67" s="73"/>
    </row>
    <row r="68" spans="1:24" s="50" customFormat="1" ht="18.75" customHeight="1">
      <c r="A68" s="43" t="s">
        <v>52</v>
      </c>
      <c r="B68" s="4"/>
      <c r="C68" s="4"/>
      <c r="D68" s="4"/>
      <c r="E68" s="4"/>
      <c r="F68" s="4"/>
      <c r="G68" s="4"/>
      <c r="H68" s="31"/>
      <c r="J68" s="56">
        <v>7000</v>
      </c>
      <c r="K68" s="56" t="s">
        <v>31</v>
      </c>
      <c r="L68" s="4"/>
      <c r="M68" s="4"/>
      <c r="N68" s="4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50" customFormat="1" ht="18.75" customHeight="1">
      <c r="A69" s="43" t="s">
        <v>53</v>
      </c>
      <c r="B69" s="4"/>
      <c r="C69" s="4"/>
      <c r="D69" s="4"/>
      <c r="E69" s="4"/>
      <c r="F69" s="4"/>
      <c r="G69" s="4"/>
      <c r="H69" s="31"/>
      <c r="J69" s="56">
        <v>3000</v>
      </c>
      <c r="K69" s="56" t="s">
        <v>31</v>
      </c>
      <c r="L69" s="4"/>
      <c r="M69" s="4"/>
      <c r="N69" s="4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9" customFormat="1" ht="18.75" customHeight="1">
      <c r="A70" s="19" t="s">
        <v>54</v>
      </c>
      <c r="B70" s="4"/>
      <c r="C70" s="4"/>
      <c r="D70" s="4"/>
      <c r="E70" s="4"/>
      <c r="F70" s="4"/>
      <c r="G70" s="5"/>
      <c r="H70" s="6"/>
      <c r="I70" s="8"/>
      <c r="J70" s="1"/>
      <c r="K70" s="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46" customFormat="1" ht="20.25" customHeight="1">
      <c r="A71" s="19" t="s">
        <v>37</v>
      </c>
      <c r="B71" s="93">
        <f>K72+K74+K78</f>
        <v>21350</v>
      </c>
      <c r="C71" s="94"/>
      <c r="D71" s="46" t="s">
        <v>31</v>
      </c>
      <c r="E71" s="19"/>
      <c r="F71" s="19"/>
      <c r="G71" s="5"/>
      <c r="H71" s="5"/>
      <c r="I71" s="85"/>
      <c r="J71" s="7"/>
      <c r="K71" s="7"/>
      <c r="L71" s="5"/>
      <c r="M71" s="19"/>
      <c r="N71" s="19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54" customFormat="1" ht="20.25" customHeight="1">
      <c r="A72" s="19" t="s">
        <v>55</v>
      </c>
      <c r="B72" s="19"/>
      <c r="C72" s="19"/>
      <c r="D72" s="19"/>
      <c r="E72" s="19"/>
      <c r="F72" s="19"/>
      <c r="G72" s="5"/>
      <c r="H72" s="5"/>
      <c r="J72" s="85"/>
      <c r="K72" s="7">
        <f>SUM(J73)</f>
        <v>4800</v>
      </c>
      <c r="L72" s="5" t="s">
        <v>31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47" customFormat="1" ht="20.25" customHeight="1">
      <c r="A73" s="4" t="s">
        <v>56</v>
      </c>
      <c r="B73" s="4"/>
      <c r="C73" s="4"/>
      <c r="D73" s="4"/>
      <c r="E73" s="4"/>
      <c r="F73" s="4"/>
      <c r="G73" s="5"/>
      <c r="H73" s="6"/>
      <c r="I73" s="84"/>
      <c r="J73" s="8">
        <v>4800</v>
      </c>
      <c r="K73" s="1" t="s">
        <v>31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54" customFormat="1" ht="20.25" customHeight="1">
      <c r="A74" s="19" t="s">
        <v>38</v>
      </c>
      <c r="B74" s="19"/>
      <c r="C74" s="19" t="s">
        <v>39</v>
      </c>
      <c r="D74" s="19"/>
      <c r="E74" s="19"/>
      <c r="F74" s="19"/>
      <c r="G74" s="5"/>
      <c r="H74" s="5"/>
      <c r="J74" s="85"/>
      <c r="K74" s="7">
        <f>SUM(J75:J77)</f>
        <v>7050</v>
      </c>
      <c r="L74" s="5" t="s">
        <v>31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47" customFormat="1" ht="20.25" customHeight="1">
      <c r="A75" s="4" t="s">
        <v>57</v>
      </c>
      <c r="B75" s="4"/>
      <c r="C75" s="4"/>
      <c r="D75" s="4"/>
      <c r="E75" s="4"/>
      <c r="F75" s="4"/>
      <c r="G75" s="5"/>
      <c r="H75" s="6"/>
      <c r="I75" s="84"/>
      <c r="J75" s="8">
        <v>3500</v>
      </c>
      <c r="K75" s="1" t="s">
        <v>58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47" customFormat="1" ht="20.25" customHeight="1">
      <c r="A76" s="4" t="s">
        <v>59</v>
      </c>
      <c r="B76" s="4"/>
      <c r="C76" s="4"/>
      <c r="D76" s="4"/>
      <c r="E76" s="4"/>
      <c r="F76" s="4"/>
      <c r="G76" s="5"/>
      <c r="H76" s="6"/>
      <c r="I76" s="84"/>
      <c r="J76" s="8">
        <v>1750</v>
      </c>
      <c r="K76" s="1" t="s">
        <v>31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47" customFormat="1" ht="20.25" customHeight="1">
      <c r="A77" s="4" t="s">
        <v>60</v>
      </c>
      <c r="B77" s="4"/>
      <c r="C77" s="4"/>
      <c r="D77" s="4"/>
      <c r="E77" s="4"/>
      <c r="F77" s="4"/>
      <c r="G77" s="5"/>
      <c r="H77" s="6"/>
      <c r="I77" s="84"/>
      <c r="J77" s="8">
        <v>1800</v>
      </c>
      <c r="K77" s="1" t="s">
        <v>31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54" customFormat="1" ht="20.25" customHeight="1">
      <c r="A78" s="19" t="s">
        <v>41</v>
      </c>
      <c r="B78" s="19"/>
      <c r="C78" s="19"/>
      <c r="D78" s="19"/>
      <c r="E78" s="19"/>
      <c r="F78" s="19"/>
      <c r="G78" s="5"/>
      <c r="H78" s="5"/>
      <c r="J78" s="85"/>
      <c r="K78" s="7">
        <f>SUM(J79:J80)</f>
        <v>9500</v>
      </c>
      <c r="L78" s="5" t="s">
        <v>31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47" customFormat="1" ht="20.25" customHeight="1">
      <c r="A79" s="4" t="s">
        <v>61</v>
      </c>
      <c r="B79" s="4"/>
      <c r="C79" s="4"/>
      <c r="D79" s="4"/>
      <c r="E79" s="4"/>
      <c r="F79" s="4"/>
      <c r="G79" s="5"/>
      <c r="H79" s="6"/>
      <c r="I79" s="84"/>
      <c r="J79" s="8">
        <v>6000</v>
      </c>
      <c r="K79" s="1" t="s">
        <v>31</v>
      </c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47" customFormat="1" ht="20.25" customHeight="1">
      <c r="A80" s="4" t="s">
        <v>43</v>
      </c>
      <c r="B80" s="4"/>
      <c r="C80" s="4"/>
      <c r="D80" s="4"/>
      <c r="E80" s="4"/>
      <c r="F80" s="4"/>
      <c r="G80" s="5"/>
      <c r="H80" s="6"/>
      <c r="I80" s="84"/>
      <c r="J80" s="8">
        <v>3500</v>
      </c>
      <c r="K80" s="1" t="s">
        <v>31</v>
      </c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55" customFormat="1" ht="9.75" customHeight="1">
      <c r="A81" s="4"/>
      <c r="B81" s="4"/>
      <c r="C81" s="4"/>
      <c r="D81" s="4"/>
      <c r="E81" s="4"/>
      <c r="F81" s="4"/>
      <c r="G81" s="5"/>
      <c r="H81" s="6"/>
      <c r="I81" s="8"/>
      <c r="J81" s="1"/>
      <c r="K81" s="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9" customFormat="1" ht="23.25" customHeight="1">
      <c r="A82" s="53" t="s">
        <v>62</v>
      </c>
      <c r="B82" s="10"/>
      <c r="C82" s="10"/>
      <c r="D82" s="10"/>
      <c r="E82" s="10"/>
      <c r="F82" s="10"/>
      <c r="G82" s="10"/>
      <c r="H82" s="10"/>
      <c r="I82" s="12"/>
      <c r="J82" s="5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36" customFormat="1" ht="20.25" customHeight="1">
      <c r="A83" s="121" t="s">
        <v>63</v>
      </c>
      <c r="B83" s="95" t="s">
        <v>64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7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s="36" customFormat="1" ht="23.25" customHeight="1">
      <c r="A84" s="122"/>
      <c r="B84" s="95" t="s">
        <v>65</v>
      </c>
      <c r="C84" s="96"/>
      <c r="D84" s="97"/>
      <c r="E84" s="95" t="s">
        <v>66</v>
      </c>
      <c r="F84" s="96"/>
      <c r="G84" s="97"/>
      <c r="H84" s="95" t="s">
        <v>67</v>
      </c>
      <c r="I84" s="96"/>
      <c r="J84" s="97"/>
      <c r="K84" s="95" t="s">
        <v>68</v>
      </c>
      <c r="L84" s="96"/>
      <c r="M84" s="97"/>
      <c r="N84" s="121" t="s">
        <v>69</v>
      </c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s="36" customFormat="1" ht="23.25" customHeight="1">
      <c r="A85" s="123"/>
      <c r="B85" s="37" t="s">
        <v>70</v>
      </c>
      <c r="C85" s="37" t="s">
        <v>71</v>
      </c>
      <c r="D85" s="37" t="s">
        <v>72</v>
      </c>
      <c r="E85" s="37" t="s">
        <v>73</v>
      </c>
      <c r="F85" s="37" t="s">
        <v>74</v>
      </c>
      <c r="G85" s="37" t="s">
        <v>75</v>
      </c>
      <c r="H85" s="37" t="s">
        <v>76</v>
      </c>
      <c r="I85" s="37" t="s">
        <v>77</v>
      </c>
      <c r="J85" s="37" t="s">
        <v>78</v>
      </c>
      <c r="K85" s="37" t="s">
        <v>79</v>
      </c>
      <c r="L85" s="37" t="s">
        <v>80</v>
      </c>
      <c r="M85" s="37" t="s">
        <v>81</v>
      </c>
      <c r="N85" s="123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s="55" customFormat="1" ht="48.75" customHeight="1">
      <c r="A86" s="76" t="s">
        <v>82</v>
      </c>
      <c r="B86" s="142" t="s">
        <v>131</v>
      </c>
      <c r="C86" s="143"/>
      <c r="D86" s="143"/>
      <c r="E86" s="143"/>
      <c r="F86" s="143"/>
      <c r="G86" s="143"/>
      <c r="H86" s="144"/>
      <c r="I86" s="144"/>
      <c r="J86" s="144"/>
      <c r="K86" s="144"/>
      <c r="L86" s="144"/>
      <c r="M86" s="144"/>
      <c r="N86" s="144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s="55" customFormat="1" ht="19.5" customHeight="1">
      <c r="A87" s="76" t="s">
        <v>83</v>
      </c>
      <c r="B87" s="142" t="s">
        <v>131</v>
      </c>
      <c r="C87" s="143"/>
      <c r="D87" s="143"/>
      <c r="E87" s="143"/>
      <c r="F87" s="143"/>
      <c r="G87" s="143"/>
      <c r="H87" s="144"/>
      <c r="I87" s="144"/>
      <c r="J87" s="144"/>
      <c r="K87" s="144"/>
      <c r="L87" s="144"/>
      <c r="M87" s="144"/>
      <c r="N87" s="144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s="55" customFormat="1" ht="48.75" customHeight="1">
      <c r="A88" s="76" t="s">
        <v>84</v>
      </c>
      <c r="B88" s="145"/>
      <c r="C88" s="145"/>
      <c r="D88" s="145"/>
      <c r="E88" s="142" t="s">
        <v>131</v>
      </c>
      <c r="F88" s="145"/>
      <c r="G88" s="145"/>
      <c r="H88" s="142" t="s">
        <v>131</v>
      </c>
      <c r="I88" s="145"/>
      <c r="J88" s="145"/>
      <c r="K88" s="142" t="s">
        <v>131</v>
      </c>
      <c r="L88" s="145"/>
      <c r="M88" s="142" t="s">
        <v>131</v>
      </c>
      <c r="N88" s="145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s="55" customFormat="1" ht="33" customHeight="1">
      <c r="A89" s="76" t="s">
        <v>85</v>
      </c>
      <c r="B89" s="146"/>
      <c r="C89" s="146"/>
      <c r="D89" s="146"/>
      <c r="E89" s="146"/>
      <c r="F89" s="146"/>
      <c r="G89" s="142" t="s">
        <v>131</v>
      </c>
      <c r="H89" s="146"/>
      <c r="I89" s="146"/>
      <c r="J89" s="146"/>
      <c r="K89" s="146"/>
      <c r="L89" s="146"/>
      <c r="M89" s="146"/>
      <c r="N89" s="146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s="55" customFormat="1" ht="18.75" customHeight="1">
      <c r="A90" s="141" t="s">
        <v>86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2" t="s">
        <v>131</v>
      </c>
      <c r="N90" s="148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s="36" customFormat="1" ht="18.75" customHeight="1">
      <c r="A91" s="127" t="s">
        <v>87</v>
      </c>
      <c r="B91" s="124" t="s">
        <v>88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6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 s="36" customFormat="1" ht="20.25" customHeight="1">
      <c r="A92" s="128" t="s">
        <v>89</v>
      </c>
      <c r="B92" s="88">
        <f>B93+B94+B99+B102+B103</f>
        <v>25150</v>
      </c>
      <c r="C92" s="88">
        <f t="shared" ref="C92:M92" si="0">C93+C94+C99+C102+C103</f>
        <v>0</v>
      </c>
      <c r="D92" s="88">
        <f t="shared" si="0"/>
        <v>0</v>
      </c>
      <c r="E92" s="88">
        <f t="shared" si="0"/>
        <v>875</v>
      </c>
      <c r="F92" s="88">
        <f t="shared" si="0"/>
        <v>0</v>
      </c>
      <c r="G92" s="88">
        <f t="shared" si="0"/>
        <v>21350</v>
      </c>
      <c r="H92" s="88">
        <f t="shared" si="0"/>
        <v>875</v>
      </c>
      <c r="I92" s="88">
        <f t="shared" si="0"/>
        <v>0</v>
      </c>
      <c r="J92" s="88">
        <f t="shared" si="0"/>
        <v>0</v>
      </c>
      <c r="K92" s="88">
        <f t="shared" si="0"/>
        <v>875</v>
      </c>
      <c r="L92" s="88">
        <f t="shared" si="0"/>
        <v>0</v>
      </c>
      <c r="M92" s="88">
        <f t="shared" si="0"/>
        <v>875</v>
      </c>
      <c r="N92" s="129">
        <f>SUM(B92:M92)</f>
        <v>50000</v>
      </c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s="9" customFormat="1" ht="19.5" customHeight="1">
      <c r="A93" s="130" t="s">
        <v>90</v>
      </c>
      <c r="B93" s="14"/>
      <c r="C93" s="14"/>
      <c r="D93" s="14"/>
      <c r="E93" s="14"/>
      <c r="F93" s="14"/>
      <c r="G93" s="13"/>
      <c r="H93" s="14"/>
      <c r="I93" s="14"/>
      <c r="J93" s="14"/>
      <c r="K93" s="14"/>
      <c r="L93" s="14"/>
      <c r="M93" s="14"/>
      <c r="N93" s="131">
        <f t="shared" ref="N93:N105" si="1">SUM(B93:M93)</f>
        <v>0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s="9" customFormat="1" ht="19.5" customHeight="1">
      <c r="A94" s="130" t="s">
        <v>91</v>
      </c>
      <c r="B94" s="13">
        <f>SUM(B95:B98)</f>
        <v>25150</v>
      </c>
      <c r="C94" s="13">
        <f t="shared" ref="C94:M94" si="2">SUM(C95:C98)</f>
        <v>0</v>
      </c>
      <c r="D94" s="13">
        <f t="shared" si="2"/>
        <v>0</v>
      </c>
      <c r="E94" s="13">
        <f t="shared" si="2"/>
        <v>875</v>
      </c>
      <c r="F94" s="13">
        <f t="shared" si="2"/>
        <v>0</v>
      </c>
      <c r="G94" s="13">
        <f t="shared" si="2"/>
        <v>21350</v>
      </c>
      <c r="H94" s="13">
        <f t="shared" si="2"/>
        <v>875</v>
      </c>
      <c r="I94" s="13">
        <f t="shared" si="2"/>
        <v>0</v>
      </c>
      <c r="J94" s="13">
        <f t="shared" si="2"/>
        <v>0</v>
      </c>
      <c r="K94" s="13">
        <f t="shared" si="2"/>
        <v>875</v>
      </c>
      <c r="L94" s="13">
        <f t="shared" si="2"/>
        <v>0</v>
      </c>
      <c r="M94" s="13">
        <f t="shared" si="2"/>
        <v>875</v>
      </c>
      <c r="N94" s="131">
        <f t="shared" si="1"/>
        <v>50000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s="9" customFormat="1" ht="18.75" customHeight="1">
      <c r="A95" s="132" t="s">
        <v>92</v>
      </c>
      <c r="B95" s="15"/>
      <c r="C95" s="15"/>
      <c r="D95" s="15"/>
      <c r="E95" s="15"/>
      <c r="F95" s="15"/>
      <c r="G95" s="22">
        <v>4800</v>
      </c>
      <c r="H95" s="15"/>
      <c r="I95" s="15"/>
      <c r="J95" s="15"/>
      <c r="K95" s="15"/>
      <c r="L95" s="15"/>
      <c r="M95" s="15"/>
      <c r="N95" s="131">
        <f t="shared" si="1"/>
        <v>4800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s="9" customFormat="1" ht="18.75" customHeight="1">
      <c r="A96" s="132" t="s">
        <v>93</v>
      </c>
      <c r="B96" s="15">
        <v>3500</v>
      </c>
      <c r="C96" s="15"/>
      <c r="D96" s="15"/>
      <c r="E96" s="15">
        <v>875</v>
      </c>
      <c r="F96" s="15"/>
      <c r="G96" s="22">
        <v>7050</v>
      </c>
      <c r="H96" s="15">
        <v>875</v>
      </c>
      <c r="I96" s="15"/>
      <c r="J96" s="15"/>
      <c r="K96" s="15">
        <v>875</v>
      </c>
      <c r="L96" s="15"/>
      <c r="M96" s="15">
        <v>875</v>
      </c>
      <c r="N96" s="131">
        <f t="shared" si="1"/>
        <v>14050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s="9" customFormat="1" ht="21.75" customHeight="1">
      <c r="A97" s="132" t="s">
        <v>94</v>
      </c>
      <c r="B97" s="15">
        <v>21650</v>
      </c>
      <c r="C97" s="15"/>
      <c r="D97" s="15"/>
      <c r="E97" s="15"/>
      <c r="F97" s="15"/>
      <c r="G97" s="22">
        <v>9500</v>
      </c>
      <c r="H97" s="15"/>
      <c r="I97" s="15"/>
      <c r="J97" s="15"/>
      <c r="K97" s="15"/>
      <c r="L97" s="15"/>
      <c r="M97" s="15"/>
      <c r="N97" s="131">
        <f t="shared" si="1"/>
        <v>31150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s="9" customFormat="1" ht="21" customHeight="1">
      <c r="A98" s="133" t="s">
        <v>95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31">
        <f t="shared" si="1"/>
        <v>0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s="9" customFormat="1" ht="19.5" customHeight="1">
      <c r="A99" s="130" t="s">
        <v>96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1">
        <f t="shared" si="1"/>
        <v>0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s="9" customFormat="1" ht="21" customHeight="1">
      <c r="A100" s="132" t="s">
        <v>97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31">
        <f t="shared" si="1"/>
        <v>0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s="9" customFormat="1" ht="21" customHeight="1">
      <c r="A101" s="132" t="s">
        <v>98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31">
        <f t="shared" si="1"/>
        <v>0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s="9" customFormat="1" ht="21" customHeight="1">
      <c r="A102" s="130" t="s">
        <v>99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1">
        <f t="shared" si="1"/>
        <v>0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s="9" customFormat="1" ht="21" customHeight="1">
      <c r="A103" s="134" t="s">
        <v>100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1">
        <f t="shared" si="1"/>
        <v>0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s="36" customFormat="1" ht="23.25" customHeight="1">
      <c r="A104" s="135" t="s">
        <v>101</v>
      </c>
      <c r="B104" s="100">
        <f>SUM(B92:D92)</f>
        <v>25150</v>
      </c>
      <c r="C104" s="101"/>
      <c r="D104" s="102"/>
      <c r="E104" s="100">
        <f t="shared" ref="E104" si="3">SUM(E92:G92)</f>
        <v>22225</v>
      </c>
      <c r="F104" s="101"/>
      <c r="G104" s="102"/>
      <c r="H104" s="100">
        <f t="shared" ref="H104" si="4">SUM(H92:J92)</f>
        <v>875</v>
      </c>
      <c r="I104" s="101"/>
      <c r="J104" s="102"/>
      <c r="K104" s="100">
        <f t="shared" ref="K104" si="5">SUM(K92:M92)</f>
        <v>1750</v>
      </c>
      <c r="L104" s="101"/>
      <c r="M104" s="102"/>
      <c r="N104" s="131">
        <f t="shared" si="1"/>
        <v>50000</v>
      </c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s="36" customFormat="1" ht="23.25" customHeight="1">
      <c r="A105" s="136"/>
      <c r="B105" s="137">
        <f>+B104+E104+H104+K104</f>
        <v>50000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9"/>
      <c r="N105" s="140">
        <f t="shared" si="1"/>
        <v>50000</v>
      </c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 s="9" customFormat="1" ht="10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s="9" customFormat="1" ht="21" customHeight="1">
      <c r="A107" s="79" t="s">
        <v>102</v>
      </c>
      <c r="B107" s="25"/>
      <c r="C107" s="2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s="9" customFormat="1" ht="3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s="9" customFormat="1" ht="23.25" customHeight="1">
      <c r="A109" s="103" t="s">
        <v>103</v>
      </c>
      <c r="B109" s="104"/>
      <c r="C109" s="104"/>
      <c r="D109" s="105"/>
      <c r="E109" s="103" t="s">
        <v>104</v>
      </c>
      <c r="F109" s="104"/>
      <c r="G109" s="104"/>
      <c r="H109" s="105"/>
      <c r="I109" s="103" t="s">
        <v>105</v>
      </c>
      <c r="J109" s="104"/>
      <c r="K109" s="104"/>
      <c r="L109" s="105"/>
      <c r="M109" s="6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s="65" customFormat="1" ht="24" customHeight="1">
      <c r="A110" s="98" t="s">
        <v>106</v>
      </c>
      <c r="B110" s="99"/>
      <c r="C110" s="99"/>
      <c r="D110" s="99"/>
      <c r="E110" s="106" t="s">
        <v>107</v>
      </c>
      <c r="F110" s="106"/>
      <c r="G110" s="106"/>
      <c r="H110" s="106"/>
      <c r="I110" s="106" t="s">
        <v>108</v>
      </c>
      <c r="J110" s="106"/>
      <c r="K110" s="106"/>
      <c r="L110" s="106"/>
      <c r="M110" s="64"/>
    </row>
    <row r="111" spans="1:24" s="65" customFormat="1" ht="22.5" customHeight="1">
      <c r="A111" s="109" t="s">
        <v>109</v>
      </c>
      <c r="B111" s="110"/>
      <c r="C111" s="110"/>
      <c r="D111" s="110"/>
      <c r="E111" s="106" t="s">
        <v>110</v>
      </c>
      <c r="F111" s="106"/>
      <c r="G111" s="106"/>
      <c r="H111" s="106"/>
      <c r="I111" s="106" t="s">
        <v>111</v>
      </c>
      <c r="J111" s="106"/>
      <c r="K111" s="106"/>
      <c r="L111" s="106"/>
      <c r="M111" s="64"/>
    </row>
    <row r="112" spans="1:24" s="65" customFormat="1" ht="38.25" customHeight="1">
      <c r="A112" s="109" t="s">
        <v>112</v>
      </c>
      <c r="B112" s="109"/>
      <c r="C112" s="109"/>
      <c r="D112" s="109"/>
      <c r="E112" s="106" t="s">
        <v>110</v>
      </c>
      <c r="F112" s="106"/>
      <c r="G112" s="106"/>
      <c r="H112" s="106"/>
      <c r="I112" s="106" t="s">
        <v>111</v>
      </c>
      <c r="J112" s="106"/>
      <c r="K112" s="106"/>
      <c r="L112" s="106"/>
      <c r="M112" s="64"/>
    </row>
    <row r="113" spans="1:24" s="65" customFormat="1" ht="39.75" customHeight="1">
      <c r="A113" s="109" t="s">
        <v>113</v>
      </c>
      <c r="B113" s="109"/>
      <c r="C113" s="109"/>
      <c r="D113" s="109"/>
      <c r="E113" s="106" t="s">
        <v>110</v>
      </c>
      <c r="F113" s="106"/>
      <c r="G113" s="106"/>
      <c r="H113" s="106"/>
      <c r="I113" s="106" t="s">
        <v>114</v>
      </c>
      <c r="J113" s="106"/>
      <c r="K113" s="106"/>
      <c r="L113" s="106"/>
      <c r="M113" s="64"/>
    </row>
    <row r="114" spans="1:24" s="66" customFormat="1" ht="39.75" customHeight="1">
      <c r="A114" s="113" t="s">
        <v>115</v>
      </c>
      <c r="B114" s="113"/>
      <c r="C114" s="113"/>
      <c r="D114" s="113"/>
      <c r="E114" s="112" t="s">
        <v>116</v>
      </c>
      <c r="F114" s="112"/>
      <c r="G114" s="112"/>
      <c r="H114" s="112"/>
      <c r="I114" s="111" t="s">
        <v>117</v>
      </c>
      <c r="J114" s="112"/>
      <c r="K114" s="112"/>
      <c r="L114" s="112"/>
      <c r="M114" s="67"/>
    </row>
    <row r="115" spans="1:24" s="34" customFormat="1" ht="8.25" customHeight="1">
      <c r="B115" s="60"/>
      <c r="C115" s="61"/>
      <c r="D115" s="61"/>
      <c r="E115" s="60"/>
      <c r="F115" s="61"/>
      <c r="G115" s="61"/>
      <c r="H115" s="61"/>
      <c r="I115" s="60"/>
      <c r="J115" s="61"/>
      <c r="K115" s="61"/>
      <c r="L115" s="61"/>
      <c r="M115" s="4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 s="62" customFormat="1" ht="18" customHeight="1">
      <c r="A116" s="107" t="s">
        <v>118</v>
      </c>
      <c r="B116" s="108"/>
      <c r="C116" s="108"/>
      <c r="D116" s="108"/>
      <c r="E116" s="107"/>
      <c r="F116" s="108"/>
      <c r="G116" s="108"/>
      <c r="H116" s="108"/>
      <c r="I116" s="107"/>
      <c r="J116" s="108"/>
      <c r="K116" s="108"/>
      <c r="L116" s="108"/>
      <c r="M116" s="39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</row>
    <row r="117" spans="1:24" s="34" customFormat="1" ht="20.25" customHeight="1">
      <c r="A117" s="40" t="s">
        <v>119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24" s="34" customFormat="1" ht="21.75" customHeight="1">
      <c r="A118" s="41" t="s">
        <v>120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s="34" customFormat="1" ht="21" customHeight="1">
      <c r="A119" s="41" t="s">
        <v>121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s="34" customFormat="1" ht="21" customHeight="1">
      <c r="A120" s="41" t="s">
        <v>122</v>
      </c>
      <c r="B120" s="40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 s="34" customFormat="1" ht="8.25" customHeight="1">
      <c r="A121" s="41"/>
      <c r="B121" s="40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4" s="34" customFormat="1" ht="18" customHeight="1">
      <c r="A122" s="63" t="s">
        <v>123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 s="78" customFormat="1" ht="21.75" customHeight="1">
      <c r="A123" s="77" t="s">
        <v>124</v>
      </c>
    </row>
    <row r="124" spans="1:24" ht="18" customHeight="1">
      <c r="A124" s="41" t="s">
        <v>125</v>
      </c>
    </row>
    <row r="125" spans="1:24" ht="18" customHeight="1"/>
    <row r="126" spans="1:24" ht="18" customHeight="1"/>
    <row r="127" spans="1:24" ht="18" customHeight="1"/>
  </sheetData>
  <mergeCells count="47">
    <mergeCell ref="J53:K53"/>
    <mergeCell ref="A112:D112"/>
    <mergeCell ref="E112:H112"/>
    <mergeCell ref="I112:L112"/>
    <mergeCell ref="A83:A85"/>
    <mergeCell ref="B83:N83"/>
    <mergeCell ref="B58:C58"/>
    <mergeCell ref="H104:J104"/>
    <mergeCell ref="B91:N91"/>
    <mergeCell ref="A104:A105"/>
    <mergeCell ref="H84:J84"/>
    <mergeCell ref="K84:M84"/>
    <mergeCell ref="N84:N85"/>
    <mergeCell ref="E84:G84"/>
    <mergeCell ref="I109:L109"/>
    <mergeCell ref="B105:M105"/>
    <mergeCell ref="A1:N1"/>
    <mergeCell ref="A2:N2"/>
    <mergeCell ref="A3:N3"/>
    <mergeCell ref="B43:C43"/>
    <mergeCell ref="J51:K51"/>
    <mergeCell ref="B39:C39"/>
    <mergeCell ref="B50:C50"/>
    <mergeCell ref="J6:N6"/>
    <mergeCell ref="I110:L110"/>
    <mergeCell ref="K104:M104"/>
    <mergeCell ref="A109:D109"/>
    <mergeCell ref="B104:D104"/>
    <mergeCell ref="E116:H116"/>
    <mergeCell ref="I116:L116"/>
    <mergeCell ref="E111:H111"/>
    <mergeCell ref="I111:L111"/>
    <mergeCell ref="A111:D111"/>
    <mergeCell ref="A116:D116"/>
    <mergeCell ref="A113:D113"/>
    <mergeCell ref="E113:H113"/>
    <mergeCell ref="I113:L113"/>
    <mergeCell ref="I114:L114"/>
    <mergeCell ref="E114:H114"/>
    <mergeCell ref="A114:D114"/>
    <mergeCell ref="B64:C64"/>
    <mergeCell ref="B71:C71"/>
    <mergeCell ref="B84:D84"/>
    <mergeCell ref="A110:D110"/>
    <mergeCell ref="E104:G104"/>
    <mergeCell ref="E109:H109"/>
    <mergeCell ref="E110:H110"/>
  </mergeCells>
  <pageMargins left="0.98425196850393704" right="0.19685039370078741" top="0.59055118110236227" bottom="0.59055118110236227" header="0.59055118110236227" footer="0.59055118110236227"/>
  <pageSetup paperSize="9" scale="83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SRU</dc:creator>
  <cp:keywords/>
  <dc:description/>
  <cp:lastModifiedBy>เดือนนภา</cp:lastModifiedBy>
  <cp:revision/>
  <dcterms:created xsi:type="dcterms:W3CDTF">2015-04-27T05:35:34Z</dcterms:created>
  <dcterms:modified xsi:type="dcterms:W3CDTF">2016-07-29T08:41:40Z</dcterms:modified>
  <cp:category/>
  <cp:contentStatus/>
</cp:coreProperties>
</file>