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9435"/>
  </bookViews>
  <sheets>
    <sheet name="กิจกรรม" sheetId="3" r:id="rId1"/>
  </sheets>
  <definedNames>
    <definedName name="_xlnm.Print_Area" localSheetId="0">กิจกรรม!$A$1:$N$121</definedName>
  </definedNames>
  <calcPr calcId="124519"/>
</workbook>
</file>

<file path=xl/calcChain.xml><?xml version="1.0" encoding="utf-8"?>
<calcChain xmlns="http://schemas.openxmlformats.org/spreadsheetml/2006/main">
  <c r="K101" i="3"/>
  <c r="F66"/>
  <c r="B65" s="1"/>
  <c r="F61"/>
  <c r="F57"/>
  <c r="F49"/>
  <c r="F46"/>
  <c r="B45" l="1"/>
  <c r="B43" s="1"/>
  <c r="B39" s="1"/>
  <c r="C101"/>
  <c r="N102"/>
  <c r="E101"/>
  <c r="B101"/>
  <c r="C96"/>
  <c r="C94" s="1"/>
  <c r="D96"/>
  <c r="D101"/>
  <c r="E96"/>
  <c r="F96"/>
  <c r="G96"/>
  <c r="H96"/>
  <c r="I101"/>
  <c r="M96"/>
  <c r="L96"/>
  <c r="K96"/>
  <c r="J96"/>
  <c r="J94" s="1"/>
  <c r="F101"/>
  <c r="G101"/>
  <c r="H101"/>
  <c r="J101"/>
  <c r="L101"/>
  <c r="M101"/>
  <c r="N97"/>
  <c r="N98"/>
  <c r="N99"/>
  <c r="N100"/>
  <c r="N103"/>
  <c r="N104"/>
  <c r="N105"/>
  <c r="N95"/>
  <c r="B96"/>
  <c r="B94" s="1"/>
  <c r="I96"/>
  <c r="I94" s="1"/>
  <c r="F94"/>
  <c r="D94" l="1"/>
  <c r="B106" s="1"/>
  <c r="L94"/>
  <c r="N101"/>
  <c r="E94"/>
  <c r="G94"/>
  <c r="K94"/>
  <c r="M94"/>
  <c r="H94"/>
  <c r="H106" s="1"/>
  <c r="N96"/>
  <c r="E106" l="1"/>
  <c r="K106"/>
  <c r="N94"/>
  <c r="N106" l="1"/>
  <c r="B107"/>
  <c r="N107" s="1"/>
</calcChain>
</file>

<file path=xl/sharedStrings.xml><?xml version="1.0" encoding="utf-8"?>
<sst xmlns="http://schemas.openxmlformats.org/spreadsheetml/2006/main" count="244" uniqueCount="139">
  <si>
    <t>รายละเอียดกิจกรรม ประจำปีงบประมาณ  พ.ศ.2560</t>
  </si>
  <si>
    <t>มหาวิทยาลัยราชภัฏสุราษฎร์ธานี</t>
  </si>
  <si>
    <t>หน่วยงาน คณะพยาบาลศาสตร์</t>
  </si>
  <si>
    <t>กิจกรรมที่ 9.1 ดำเนินงานบริหารคณะพยาบาลศาสตร์</t>
  </si>
  <si>
    <t>เหตุผลความจำเป็น :</t>
  </si>
  <si>
    <t xml:space="preserve">         ด้วยคณะพยาบาลศาสตร์ มหาวิทยาลัยราชภัฏสุราษฎร์ธานี เปิดดำเนินการเรียนการสอนหลักสูตรพยาบาลศาสตรบัณฑิต ตั้งแต่ปีการศึกษา 2551 โดยสภามหาวิทยาลัยราชภัฏสุราษฎร์ธานี ในการประชุม ครั้งที่ 1/2551 มีมติอนุมัติให้จัดตั้งคณะพยาบาลและวิทยาศาสตร์สุขภาพ และอนุมัติหลักสูตรปริญญาตรี สาขาวิชาพยาบาลศาสตร์ และมีประกาศมหาวิทยาลัยราชภัฏสุราษฎร์ธานี เรื่อง การจัดตั้งคณะพยาบาลและวิทยาศาสตร์สุขภาพ เมื่อวันที่  24 มกราคม พ.ศ. 2551 เป็นต้นมา ทั้งนี้สภาการพยาบาลได้ให้การรับรองคณะพยาบาลศาสตร์ ตั้งแต่ปีการศึกษา 2551 จนถึงปีการศึกษา 2560 รวมระยะเวลา 9 ปีการศึกษา                 </t>
  </si>
  <si>
    <t xml:space="preserve">        การจะบริหารคณะพยาบาลศาสตร์ให้บรรลุปรัชญา วัตถุประสงค์ และพันธกิจของคณะ จะต้องบริหารจัดการทรัพยากรทางการบริหารทุกด้านให้มีประสิทธิภาพ เพื่อการผลิตบัณฑิตพยาบาลศาสตร์ที่มีคุณภาพ ตอบสนองความต้องการของผู้รับบริการ   และคำนึงถึงสภาพแวดล้อมการทำงานที่ดี มีความปลอดภัย สวยงาม เพื่อให้ผู้อยู่อาศัยมีความสุขจากการทำงาน องค์กรจะได้พัฒนาอย่างต่อเนื่องโดยใช้หลักการบริหารจัดการบ้านเมืองและสังคมที่ดี (Good Governance)</t>
  </si>
  <si>
    <t>วัตถุประสงค์ของกิจกรรม :</t>
  </si>
  <si>
    <t xml:space="preserve">       1. เพื่อจัดซื้อวัสดุ ครุภัณฑ์สนับสนุนการจัดการเรียนการสอนให้เพียงพอและมีเกิดประโยชน์มากที่สุด</t>
  </si>
  <si>
    <t xml:space="preserve">       2. เพื่อนำหลักการบริหารจัดการบ้านเมืองที่ดีมาใช้ในการบริหารงาน</t>
  </si>
  <si>
    <t xml:space="preserve">       3. เพื่อพัฒนาองค์กรให้มีคุณภาพรองรับการเข้าสู่ประชาคมอาเซียน</t>
  </si>
  <si>
    <t xml:space="preserve">       4. เพื่อจัดซื้อวัสดุตกแต่งอาคารคณะพยาบาลศาสตร์</t>
  </si>
  <si>
    <t xml:space="preserve">       5. เพื่อจัดประชุมคณะกรรมการประจำคณะ</t>
  </si>
  <si>
    <t>แนวทางการดำเนินการ :</t>
  </si>
  <si>
    <t xml:space="preserve">     1. จัดซื้อวัสดุและครุภัณฑ์ในการดำเนินงานและซ่อมแซมอุปกรณ์และครุภัณฑ์ของคณะ</t>
  </si>
  <si>
    <t xml:space="preserve">     2. เพื่อจัดซื้อครุภัณฑ์สื่อโสตทัศนูปกรณ์สำหรับห้องเรียนอาคารปฎิบัติการพยาบาล</t>
  </si>
  <si>
    <t xml:space="preserve">     3. จ่ายชำระค่าโทรศัพท์สำหรับผู้ปฏิบัติงานในตำแหน่งคณบดี</t>
  </si>
  <si>
    <t xml:space="preserve">     4. จัดประชุมคณะกรรมการประจำคณะและกรรมการหลักสูตร</t>
  </si>
  <si>
    <t>ความสอดคล้องตัวบ่งชี้หรือตัวชี้วัดของ สกอ. หรือ กพร.</t>
  </si>
  <si>
    <t xml:space="preserve">     สภาการพยาบาล ตัวบ่งชี้ที่ 27 การจัดการทรัพยากรการศึกษา</t>
  </si>
  <si>
    <t xml:space="preserve">     สภาการพยาบาล ตัวบ่งชี้ที่ 28 ห้องปฏิบัติการพยาบาล</t>
  </si>
  <si>
    <t xml:space="preserve">     สภาการพยาบาล ตัวบ่งชี้ที่ 29 หนังสือ ตำรา วารสารวิชาชีพ และระบบสืบค้น</t>
  </si>
  <si>
    <t xml:space="preserve">     สกอ. 6.1 สิ่งสนับสนุนการเรียนรู้</t>
  </si>
  <si>
    <t xml:space="preserve">     สกอ. 5.1 การบริหารของคณะเพื่อการกำกับและติดตามผลลัพธ์ตามพันธกิจ กลุ่มสถาบัน และเอกลักษณ์ของคณะ</t>
  </si>
  <si>
    <t>ตัวชี้วัดความสำเร็จของกิจกรรม  :</t>
  </si>
  <si>
    <t>1) ตัวชี้วัดเชิงคุณภาพ :</t>
  </si>
  <si>
    <t>อาจารย์ นักศึกษาความพึงพอใจต่อการใช้วัสดุครุภัณฑ์ ร้อยละ 90</t>
  </si>
  <si>
    <t>คณะมีระบบการบริหารงานตามหลักธรรมาภิบาล ติดตามการดำเนินงานอย่างมีประสิทธิภาพ บรรลุตัวชี้วัดอย่างน้อยร้อยละ70</t>
  </si>
  <si>
    <t>2) ตัวชี้วัดเชิงปริมาณ :</t>
  </si>
  <si>
    <t>นักศึกษา 413 คน อาจารย์ 35 คน เจ้าหน้าที่ 7 คน รวม 455 คน</t>
  </si>
  <si>
    <t>3) ตัวชีวัดเชิงเวลา :</t>
  </si>
  <si>
    <t xml:space="preserve">เดือนตุลาคม 2559 - กันยายน 2560  </t>
  </si>
  <si>
    <t>4) ตัวชี้วัดเชิงต้นทุน :</t>
  </si>
  <si>
    <t>บาท</t>
  </si>
  <si>
    <t xml:space="preserve">เป้าหมาย  : </t>
  </si>
  <si>
    <t>งบประมาณ :</t>
  </si>
  <si>
    <t xml:space="preserve">    </t>
  </si>
  <si>
    <t>1) งบดำเนินงาน</t>
  </si>
  <si>
    <t xml:space="preserve">  1.1) ค่าตอบแทน</t>
  </si>
  <si>
    <t>ค่าเบี้ยประชุมคณะกรรมการประจำหลักสูตร (1,700 บาท*12 ครั้ง)</t>
  </si>
  <si>
    <t xml:space="preserve">  1.2) ค่าใช้สอย</t>
  </si>
  <si>
    <t>ค่าธรรมเนียมประชุมประจำปี ทคพย.</t>
  </si>
  <si>
    <t>ค่าเดินทางกรรมการประจำคณะบุคคลภายนอก 5 คน (13,000 บาท*4 ครั้ง)</t>
  </si>
  <si>
    <t>ค่าที่พักกรรมการ 5 คน*1,200 บาท*4 คืน</t>
  </si>
  <si>
    <t>ค่าอาหารกลางวัน กรรมการ 9 คน*150 บาท*4 มื้อ</t>
  </si>
  <si>
    <t>ค่าอาหารว่าง กรรมการ 9คน*30 บาท*8 มื้อ</t>
  </si>
  <si>
    <t>ค่าซ่อมแซมครุภัณฑ์/ห้องเรียน/ห้องทำงานอาจารย์/ห้องปฏิบัติการพยาบาล</t>
  </si>
  <si>
    <t>ค่าเช่าฐานข้อมูลสารสนเทศทางการพยาบาล</t>
  </si>
  <si>
    <t xml:space="preserve">  1.3) ค่าวัสดุ</t>
  </si>
  <si>
    <t xml:space="preserve">ค่าวัสดุสำนักงานของ 5 สาขาวิชาๆละ 20,000 บาท </t>
  </si>
  <si>
    <t>ค่าวัสดุวิชาการเรียนการสอนภาคทฤษฎีและปฏิบัติ</t>
  </si>
  <si>
    <t>ค่าเอกสารตำราหนังสือห้องพยาบาล</t>
  </si>
  <si>
    <t xml:space="preserve">  1.4) ค่าสาธารณูปโภค</t>
  </si>
  <si>
    <t>ค่าโทรศัพท์สำหรับผู้บริหาร (คณบดี)</t>
  </si>
  <si>
    <t>ค่าโทรศัพท์หัวหน้าสำนักงานคณบดี</t>
  </si>
  <si>
    <t>ค่าโทรศัพท์สำนักงานคณบดี</t>
  </si>
  <si>
    <t>2) งบลงทุน</t>
  </si>
  <si>
    <t>2.1)  ค่าครุภัณฑ์</t>
  </si>
  <si>
    <t>เครื่องฉายภาพ 3 มิติ Digital Visuallizer (2 เครื่องๆละ 18,000 บาท)</t>
  </si>
  <si>
    <t xml:space="preserve">        </t>
  </si>
  <si>
    <t>เครื่องสแกนเนอร์  (1 เครื่อง)</t>
  </si>
  <si>
    <t>เครื่องโทรสาร   (1 เครื่อง)</t>
  </si>
  <si>
    <t>เก้าอี้เลคเชอร์สำหรับห้องเรียน (110 ตัวๆละ 1,200 บาท)</t>
  </si>
  <si>
    <t>จะเข้ (2 ตัวๆละ 6,000 บาท)</t>
  </si>
  <si>
    <t>ขิมทรงผีเสื้อ  (2 ตัวๆละ 4,000 บาท)</t>
  </si>
  <si>
    <t>ซออู้  (2 คันๆละ 2,000 บาท)</t>
  </si>
  <si>
    <t>ซอด้วง  (2 คันๆละ2,000 บาท)</t>
  </si>
  <si>
    <t>ฉิ่งทองเหลืองลงหินเล็ก (2 คู่ๆละ 500 บาท)</t>
  </si>
  <si>
    <t>ขลุ่ยเพียงออ  (5 เลาๆละ 100 บาท)</t>
  </si>
  <si>
    <t>9 .แผนการดำเนินงาน /  แผนการใช้จ่ายงบประมาณ  :</t>
  </si>
  <si>
    <t>โครงการ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</si>
  <si>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</si>
  <si>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</si>
  <si>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</si>
  <si>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</si>
  <si>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</si>
  <si>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รวม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</si>
  <si>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</si>
  <si>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</si>
  <si>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</si>
  <si>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</si>
  <si>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</si>
  <si>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</si>
  <si>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</si>
  <si>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</si>
  <si>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</si>
  <si>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</si>
  <si>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</si>
  <si>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</si>
  <si>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จัดซื้อวัสดุการเรียน</t>
  </si>
  <si>
    <t>ü</t>
  </si>
  <si>
    <t>2. บริหารงานคณะ</t>
  </si>
  <si>
    <t>3. ซ่อมแซมวัสดุครุภัณฑ์</t>
  </si>
  <si>
    <t>4. จัดซื้อครุภัณฑ์</t>
  </si>
  <si>
    <t>5. จ่ายชำระค่าสาธารณูปโภค</t>
  </si>
  <si>
    <t xml:space="preserve">6. ประชุมผู้มีส่วนได้ส่วนเสียและอาจารย์ในคณะ 4 ครั้ง 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</si>
  <si>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</si>
  <si>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</si>
  <si>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</si>
  <si>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</si>
  <si>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</si>
  <si>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</si>
  <si>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</si>
  <si>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</si>
  <si>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</si>
  <si>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</si>
  <si>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</si>
  <si>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</si>
  <si>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-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</si>
  <si>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</si>
  <si>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</si>
  <si>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</si>
  <si>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</si>
  <si>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</si>
  <si>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วิธีการประเมิน</t>
  </si>
  <si>
    <t>เครื่องมือที่ใช้ในการประเมิน</t>
  </si>
  <si>
    <t xml:space="preserve">    1. บุคลากรร้อยละ 90 มีความพึงพอใจในระบบบริหาร</t>
  </si>
  <si>
    <t>1. สอบถามความคิดเห็น</t>
  </si>
  <si>
    <t>แบบสอบถาม</t>
  </si>
  <si>
    <t xml:space="preserve">    2. วัสดุ ครุภัณฑ์เพียงพอและมีคุณภาพในการเรียนการสอน</t>
  </si>
  <si>
    <t>2. สอบถามความคิดเห็นต่อการใช้วัสดุครุภัณฑ์</t>
  </si>
  <si>
    <t xml:space="preserve">    3. นักศึกษาร้อยละ 90 มีสมรรถนะแต่ละชั้นปีตามที่หลักสูตรกำหนด</t>
  </si>
  <si>
    <t>3. สังเกตพฤติกรรมการปฏิบัติการพยาบาลหรือการเรียนการสอน</t>
  </si>
  <si>
    <t>แบบสังเกต</t>
  </si>
  <si>
    <t>ผลที่คาดว่าจะได้รับจากกิจกรรม  :</t>
  </si>
  <si>
    <t xml:space="preserve">   1. คณะมีวัสดุ ครุภัณฑ์ พร้อมใช้กับการเรียนการสอนทั้งภาคทฤษฎีและภาคปฏิบัติ</t>
  </si>
  <si>
    <t xml:space="preserve">   2. คณะมีระบบการบริหารงานตามหลักธรรมาภิบาล ติดตามการดำเนินงานอย่างมีประสิทธิภาพ บรรลุตัวชี้วัดอย่างน้อยร้อยละ70</t>
  </si>
  <si>
    <t xml:space="preserve">   3. นักศึกษาได้รับความรู้ทางวิชาการและวิชาชีพตามสมรรถนะชั้นปี และมีความพึงพอใช้ต่อสิ่งสนับสนุนการเรียนรู้</t>
  </si>
  <si>
    <t>ผู้รับผิดชอบกิจกรรม :</t>
  </si>
  <si>
    <t xml:space="preserve">   คณะพยาบาลศาสตร์</t>
  </si>
  <si>
    <t xml:space="preserve">ค่าเบี้ยประชุมกรรมการประจำคณะจำนวน 9 คน (13,500 บาท*6 ครั้ง) </t>
  </si>
  <si>
    <t xml:space="preserve">เครื่องคอมพิวเตอร์ PC สำหรับงานประมวลผล  (10 เครื่องๆละ 22,000 บาท)  </t>
  </si>
  <si>
    <t>เครื่องคอมพิวเตอร์โน้ตบุ๊ค  (2 เครื่องๆละ 21,000 บาท)</t>
  </si>
  <si>
    <t>เครื่องพิมพ์ชนิดเลเซอร์ สี  (1 เครื่องๆละ 17,000 บาท)</t>
  </si>
  <si>
    <t>เครื่องพิมพ์ชนิดเลเซอร์ ขาว-ดำ  (2 เครื่องๆละ 7,900 บาท)</t>
  </si>
  <si>
    <t>เครื่องปรับอากาศ ขนาด 30,000 BTU  สำหรับห้องเรียน (2 เครื่องๆละ 40,000 บาท)</t>
  </si>
  <si>
    <t>ตัวชี้วัดแผนยุทธศาสตร์</t>
  </si>
  <si>
    <t>ความพึงพอใจของผู้รับบริการต่อมหาวิทยาลัย</t>
  </si>
  <si>
    <t>ความพึงพอใจของบุคลากรต่อคุณภาพชีวิตและผลสัมฤทธิ์ขององค์กร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</si>
</sst>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7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4"/>
      <name val="Cordia New"/>
      <family val="2"/>
    </font>
    <font>
      <sz val="14"/>
      <name val="Wingdings"/>
      <charset val="2"/>
    </font>
    <font>
      <b/>
      <sz val="11"/>
      <color theme="1"/>
      <name val="TH SarabunPSK"/>
      <family val="2"/>
    </font>
    <font>
      <i/>
      <sz val="14"/>
      <color rgb="FFFF0000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</cellStyleXfs>
  <cellXfs count="118">
    <xf numFmtId="0" fontId="0" fillId="0" borderId="0" xfId="0"/>
    <xf numFmtId="3" fontId="3" fillId="0" borderId="0" xfId="0" applyNumberFormat="1" applyFont="1" applyAlignment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left"/>
    </xf>
    <xf numFmtId="3" fontId="3" fillId="0" borderId="0" xfId="0" applyNumberFormat="1" applyFont="1" applyBorder="1"/>
    <xf numFmtId="3" fontId="3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 shrinkToFit="1"/>
    </xf>
    <xf numFmtId="3" fontId="3" fillId="0" borderId="1" xfId="0" applyNumberFormat="1" applyFont="1" applyFill="1" applyBorder="1" applyAlignment="1">
      <alignment vertical="center" wrapText="1" shrinkToFit="1"/>
    </xf>
    <xf numFmtId="3" fontId="3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" fontId="5" fillId="0" borderId="0" xfId="0" applyNumberFormat="1" applyFont="1" applyAlignment="1">
      <alignment horizontal="center"/>
    </xf>
    <xf numFmtId="3" fontId="5" fillId="0" borderId="0" xfId="4" applyNumberFormat="1" applyFont="1"/>
    <xf numFmtId="3" fontId="5" fillId="0" borderId="1" xfId="0" applyNumberFormat="1" applyFont="1" applyFill="1" applyBorder="1" applyAlignment="1">
      <alignment horizontal="center" vertical="center"/>
    </xf>
    <xf numFmtId="3" fontId="3" fillId="0" borderId="0" xfId="4" applyNumberFormat="1" applyFont="1"/>
    <xf numFmtId="3" fontId="5" fillId="0" borderId="0" xfId="4" applyNumberFormat="1" applyFont="1" applyBorder="1"/>
    <xf numFmtId="3" fontId="3" fillId="2" borderId="1" xfId="0" applyNumberFormat="1" applyFont="1" applyFill="1" applyBorder="1" applyAlignment="1">
      <alignment horizontal="center" vertical="center" wrapText="1" shrinkToFit="1"/>
    </xf>
    <xf numFmtId="3" fontId="6" fillId="0" borderId="1" xfId="3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/>
    <xf numFmtId="3" fontId="5" fillId="0" borderId="0" xfId="0" applyNumberFormat="1" applyFont="1" applyFill="1"/>
    <xf numFmtId="0" fontId="8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3" fontId="5" fillId="0" borderId="0" xfId="4" applyNumberFormat="1" applyFont="1" applyFill="1"/>
    <xf numFmtId="187" fontId="9" fillId="0" borderId="1" xfId="1" applyNumberFormat="1" applyFont="1" applyFill="1" applyBorder="1" applyAlignment="1">
      <alignment horizontal="right" vertical="center"/>
    </xf>
    <xf numFmtId="187" fontId="9" fillId="2" borderId="1" xfId="1" applyNumberFormat="1" applyFont="1" applyFill="1" applyBorder="1" applyAlignment="1">
      <alignment horizontal="right" vertical="center"/>
    </xf>
    <xf numFmtId="0" fontId="3" fillId="0" borderId="0" xfId="4" applyFont="1"/>
    <xf numFmtId="0" fontId="3" fillId="0" borderId="0" xfId="0" applyFont="1" applyFill="1" applyAlignment="1">
      <alignment horizontal="left" indent="2"/>
    </xf>
    <xf numFmtId="187" fontId="3" fillId="0" borderId="0" xfId="2" applyNumberFormat="1" applyFont="1" applyFill="1"/>
    <xf numFmtId="0" fontId="3" fillId="0" borderId="0" xfId="4" applyFont="1" applyFill="1"/>
    <xf numFmtId="0" fontId="8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0" fontId="3" fillId="0" borderId="0" xfId="0" applyFont="1" applyFill="1"/>
    <xf numFmtId="3" fontId="5" fillId="0" borderId="0" xfId="1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4" applyFont="1" applyFill="1" applyAlignment="1">
      <alignment horizontal="left"/>
    </xf>
    <xf numFmtId="187" fontId="5" fillId="0" borderId="0" xfId="4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49" fontId="5" fillId="0" borderId="0" xfId="4" applyNumberFormat="1" applyFont="1" applyFill="1" applyAlignment="1"/>
    <xf numFmtId="49" fontId="5" fillId="0" borderId="0" xfId="4" applyNumberFormat="1" applyFont="1" applyFill="1"/>
    <xf numFmtId="187" fontId="5" fillId="0" borderId="0" xfId="1" applyNumberFormat="1" applyFont="1" applyFill="1" applyAlignment="1"/>
    <xf numFmtId="0" fontId="10" fillId="0" borderId="0" xfId="4" applyFont="1" applyFill="1" applyAlignment="1">
      <alignment horizontal="left"/>
    </xf>
    <xf numFmtId="49" fontId="10" fillId="0" borderId="0" xfId="4" applyNumberFormat="1" applyFont="1" applyFill="1" applyAlignment="1"/>
    <xf numFmtId="49" fontId="12" fillId="0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5" fillId="3" borderId="0" xfId="4" applyFont="1" applyFill="1" applyAlignment="1">
      <alignment horizontal="left"/>
    </xf>
    <xf numFmtId="187" fontId="5" fillId="3" borderId="0" xfId="4" applyNumberFormat="1" applyFont="1" applyFill="1" applyAlignment="1">
      <alignment horizontal="left"/>
    </xf>
    <xf numFmtId="49" fontId="5" fillId="3" borderId="0" xfId="0" applyNumberFormat="1" applyFont="1" applyFill="1"/>
    <xf numFmtId="3" fontId="5" fillId="3" borderId="0" xfId="0" applyNumberFormat="1" applyFont="1" applyFill="1" applyAlignment="1">
      <alignment horizontal="right"/>
    </xf>
    <xf numFmtId="187" fontId="13" fillId="0" borderId="1" xfId="1" applyNumberFormat="1" applyFont="1" applyFill="1" applyBorder="1" applyAlignment="1">
      <alignment horizontal="right"/>
    </xf>
    <xf numFmtId="188" fontId="11" fillId="0" borderId="0" xfId="1" applyNumberFormat="1" applyFont="1" applyFill="1" applyAlignment="1">
      <alignment horizontal="center"/>
    </xf>
    <xf numFmtId="3" fontId="5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 shrinkToFi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187" fontId="11" fillId="0" borderId="0" xfId="1" applyNumberFormat="1" applyFont="1" applyFill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vertical="top"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5" fillId="0" borderId="0" xfId="0" applyFont="1" applyFill="1"/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3" fontId="14" fillId="0" borderId="1" xfId="3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87" fontId="15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4" applyFont="1" applyAlignment="1">
      <alignment horizontal="left"/>
    </xf>
    <xf numFmtId="0" fontId="16" fillId="0" borderId="0" xfId="0" applyFont="1"/>
    <xf numFmtId="0" fontId="5" fillId="0" borderId="0" xfId="4" applyFont="1"/>
    <xf numFmtId="3" fontId="5" fillId="0" borderId="1" xfId="0" applyNumberFormat="1" applyFont="1" applyBorder="1" applyAlignment="1">
      <alignment horizontal="center" vertical="top"/>
    </xf>
    <xf numFmtId="187" fontId="5" fillId="0" borderId="0" xfId="1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0" fontId="5" fillId="0" borderId="0" xfId="4" applyFont="1" applyAlignment="1">
      <alignment horizontal="left" vertical="top" wrapText="1"/>
    </xf>
    <xf numFmtId="187" fontId="11" fillId="0" borderId="0" xfId="1" applyNumberFormat="1" applyFont="1" applyFill="1" applyAlignment="1">
      <alignment horizontal="center"/>
    </xf>
    <xf numFmtId="187" fontId="11" fillId="3" borderId="0" xfId="1" applyNumberFormat="1" applyFont="1" applyFill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187" fontId="11" fillId="0" borderId="0" xfId="1" applyNumberFormat="1" applyFont="1" applyFill="1" applyAlignment="1">
      <alignment horizontal="left"/>
    </xf>
    <xf numFmtId="187" fontId="11" fillId="3" borderId="0" xfId="1" applyNumberFormat="1" applyFont="1" applyFill="1" applyAlignment="1">
      <alignment horizontal="left"/>
    </xf>
    <xf numFmtId="187" fontId="3" fillId="0" borderId="0" xfId="4" applyNumberFormat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3" fontId="5" fillId="0" borderId="1" xfId="0" applyNumberFormat="1" applyFont="1" applyBorder="1" applyAlignment="1">
      <alignment horizontal="left" vertical="top"/>
    </xf>
  </cellXfs>
  <cellStyles count="5"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ปกติ" xfId="0" builtinId="0"/>
    <cellStyle name="ปกติ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O121"/>
  <sheetViews>
    <sheetView tabSelected="1" view="pageBreakPreview" topLeftCell="A83" zoomScaleSheetLayoutView="100" workbookViewId="0">
      <selection activeCell="B99" sqref="B99"/>
    </sheetView>
  </sheetViews>
  <sheetFormatPr defaultColWidth="9.140625" defaultRowHeight="13.5"/>
  <cols>
    <col min="1" max="1" width="19.85546875" style="3" customWidth="1"/>
    <col min="2" max="2" width="7" style="3" customWidth="1"/>
    <col min="3" max="3" width="7.42578125" style="3" customWidth="1"/>
    <col min="4" max="4" width="7.85546875" style="3" bestFit="1" customWidth="1"/>
    <col min="5" max="5" width="6.85546875" style="3" customWidth="1"/>
    <col min="6" max="6" width="7" style="3" customWidth="1"/>
    <col min="7" max="7" width="6.5703125" style="3" customWidth="1"/>
    <col min="8" max="8" width="7.42578125" style="3" bestFit="1" customWidth="1"/>
    <col min="9" max="9" width="6.42578125" style="3" customWidth="1"/>
    <col min="10" max="10" width="6.140625" style="3" customWidth="1"/>
    <col min="11" max="11" width="6.5703125" style="3" customWidth="1"/>
    <col min="12" max="12" width="5.5703125" style="3" customWidth="1"/>
    <col min="13" max="13" width="6.5703125" style="3" customWidth="1"/>
    <col min="14" max="14" width="8.42578125" style="3" customWidth="1"/>
    <col min="15" max="16384" width="9.140625" style="3"/>
  </cols>
  <sheetData>
    <row r="1" spans="1:14" s="5" customFormat="1" ht="18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5" customFormat="1" ht="18.7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5" customFormat="1" ht="18.75" customHeight="1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5" customFormat="1" ht="9.6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5" customFormat="1" ht="6" customHeight="1" thickTop="1">
      <c r="A5" s="4"/>
      <c r="B5" s="4"/>
      <c r="C5" s="4"/>
      <c r="D5" s="4"/>
      <c r="E5" s="4"/>
      <c r="F5" s="4"/>
    </row>
    <row r="6" spans="1:14" s="2" customFormat="1" ht="18.75">
      <c r="A6" s="2" t="s">
        <v>3</v>
      </c>
      <c r="K6" s="95"/>
      <c r="L6" s="95"/>
      <c r="M6" s="95"/>
      <c r="N6" s="95"/>
    </row>
    <row r="7" spans="1:14" s="5" customFormat="1" ht="9" customHeight="1">
      <c r="G7" s="2"/>
    </row>
    <row r="8" spans="1:14" s="5" customFormat="1" ht="18.75">
      <c r="A8" s="2" t="s">
        <v>4</v>
      </c>
      <c r="B8" s="2"/>
      <c r="C8" s="2"/>
    </row>
    <row r="9" spans="1:14" s="36" customFormat="1" ht="80.25" customHeight="1">
      <c r="A9" s="102" t="s">
        <v>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4" s="5" customFormat="1" ht="78.75" customHeight="1">
      <c r="A10" s="100" t="s">
        <v>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s="5" customFormat="1" ht="3.75" customHeight="1">
      <c r="A11" s="6"/>
      <c r="B11" s="6"/>
      <c r="C11" s="6"/>
      <c r="D11" s="6"/>
      <c r="E11" s="6"/>
      <c r="F11" s="6"/>
    </row>
    <row r="12" spans="1:14" s="5" customFormat="1" ht="18.75">
      <c r="A12" s="2" t="s">
        <v>7</v>
      </c>
      <c r="B12" s="2"/>
      <c r="C12" s="2"/>
    </row>
    <row r="13" spans="1:14" s="5" customFormat="1" ht="18.75">
      <c r="A13" s="7" t="s">
        <v>8</v>
      </c>
      <c r="B13" s="7"/>
      <c r="C13" s="7"/>
      <c r="D13" s="6"/>
      <c r="E13" s="6"/>
      <c r="F13" s="6"/>
    </row>
    <row r="14" spans="1:14" s="5" customFormat="1" ht="18.75">
      <c r="A14" s="7" t="s">
        <v>9</v>
      </c>
      <c r="B14" s="7"/>
      <c r="C14" s="7"/>
      <c r="D14" s="6"/>
      <c r="E14" s="6"/>
      <c r="F14" s="6"/>
    </row>
    <row r="15" spans="1:14" s="5" customFormat="1" ht="18.75">
      <c r="A15" s="7" t="s">
        <v>10</v>
      </c>
      <c r="B15" s="7"/>
      <c r="C15" s="7"/>
      <c r="D15" s="6"/>
      <c r="E15" s="6"/>
      <c r="F15" s="6"/>
    </row>
    <row r="16" spans="1:14" s="5" customFormat="1" ht="18.75">
      <c r="A16" s="7" t="s">
        <v>11</v>
      </c>
      <c r="B16" s="7"/>
      <c r="C16" s="7"/>
      <c r="D16" s="6"/>
      <c r="E16" s="6"/>
      <c r="F16" s="6"/>
    </row>
    <row r="17" spans="1:12" s="5" customFormat="1" ht="18.75">
      <c r="A17" s="7" t="s">
        <v>12</v>
      </c>
      <c r="B17" s="7"/>
      <c r="C17" s="7"/>
      <c r="D17" s="6"/>
      <c r="E17" s="6"/>
      <c r="F17" s="6"/>
    </row>
    <row r="18" spans="1:12" s="5" customFormat="1" ht="3.75" customHeight="1">
      <c r="A18" s="6"/>
      <c r="B18" s="6"/>
      <c r="C18" s="6"/>
      <c r="D18" s="6"/>
      <c r="E18" s="6"/>
      <c r="F18" s="6"/>
    </row>
    <row r="19" spans="1:12" s="5" customFormat="1" ht="18.75">
      <c r="A19" s="8" t="s">
        <v>13</v>
      </c>
      <c r="B19" s="8"/>
      <c r="C19" s="8"/>
      <c r="D19" s="6"/>
      <c r="E19" s="6"/>
      <c r="F19" s="6"/>
    </row>
    <row r="20" spans="1:12" s="5" customFormat="1" ht="18.75">
      <c r="A20" s="6" t="s">
        <v>14</v>
      </c>
      <c r="B20" s="6"/>
      <c r="C20" s="6"/>
      <c r="D20" s="6"/>
      <c r="E20" s="6"/>
      <c r="F20" s="6"/>
    </row>
    <row r="21" spans="1:12" s="5" customFormat="1" ht="18.75">
      <c r="A21" s="6" t="s">
        <v>15</v>
      </c>
      <c r="B21" s="6"/>
      <c r="C21" s="6"/>
      <c r="D21" s="6"/>
      <c r="E21" s="6"/>
      <c r="F21" s="6"/>
    </row>
    <row r="22" spans="1:12" s="5" customFormat="1" ht="18.75">
      <c r="A22" s="6" t="s">
        <v>16</v>
      </c>
      <c r="B22" s="6"/>
      <c r="C22" s="6"/>
      <c r="D22" s="6"/>
      <c r="E22" s="6"/>
      <c r="F22" s="6"/>
    </row>
    <row r="23" spans="1:12" s="5" customFormat="1" ht="19.5" customHeight="1">
      <c r="A23" s="6" t="s">
        <v>17</v>
      </c>
      <c r="B23" s="6"/>
      <c r="C23" s="6"/>
      <c r="D23" s="6"/>
      <c r="E23" s="6"/>
      <c r="F23" s="6"/>
    </row>
    <row r="24" spans="1:12" s="5" customFormat="1" ht="6.75" customHeight="1">
      <c r="A24" s="6"/>
      <c r="B24" s="6"/>
      <c r="C24" s="6"/>
      <c r="D24" s="6"/>
      <c r="E24" s="6"/>
      <c r="F24" s="6"/>
    </row>
    <row r="25" spans="1:12" s="5" customFormat="1" ht="18.75">
      <c r="A25" s="2" t="s">
        <v>18</v>
      </c>
      <c r="B25" s="2"/>
      <c r="C25" s="2"/>
      <c r="K25" s="2"/>
      <c r="L25" s="2"/>
    </row>
    <row r="26" spans="1:12" s="5" customFormat="1" ht="18.75">
      <c r="A26" s="5" t="s">
        <v>19</v>
      </c>
      <c r="K26" s="2"/>
      <c r="L26" s="2"/>
    </row>
    <row r="27" spans="1:12" s="5" customFormat="1" ht="19.5" customHeight="1">
      <c r="A27" s="5" t="s">
        <v>20</v>
      </c>
      <c r="B27" s="2"/>
      <c r="C27" s="2"/>
      <c r="K27" s="2"/>
      <c r="L27" s="2"/>
    </row>
    <row r="28" spans="1:12" s="5" customFormat="1" ht="19.5" customHeight="1">
      <c r="A28" s="5" t="s">
        <v>21</v>
      </c>
      <c r="B28" s="2"/>
      <c r="C28" s="2"/>
      <c r="K28" s="2"/>
      <c r="L28" s="2"/>
    </row>
    <row r="29" spans="1:12" s="5" customFormat="1" ht="19.5" customHeight="1">
      <c r="A29" s="5" t="s">
        <v>22</v>
      </c>
      <c r="B29" s="2"/>
      <c r="C29" s="2"/>
      <c r="K29" s="2"/>
      <c r="L29" s="2"/>
    </row>
    <row r="30" spans="1:12" s="5" customFormat="1" ht="19.5" customHeight="1">
      <c r="A30" s="5" t="s">
        <v>23</v>
      </c>
      <c r="B30" s="2"/>
      <c r="C30" s="2"/>
      <c r="K30" s="2"/>
      <c r="L30" s="2"/>
    </row>
    <row r="31" spans="1:12" s="5" customFormat="1" ht="11.25" hidden="1" customHeight="1">
      <c r="A31" s="6"/>
      <c r="B31" s="6"/>
      <c r="C31" s="6"/>
      <c r="D31" s="6"/>
      <c r="E31" s="6"/>
      <c r="F31" s="6"/>
    </row>
    <row r="32" spans="1:12" s="5" customFormat="1" ht="19.5" customHeight="1">
      <c r="A32" s="9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s="5" customFormat="1" ht="20.100000000000001" customHeight="1">
      <c r="A33" s="2" t="s">
        <v>25</v>
      </c>
      <c r="B33" s="10" t="s">
        <v>26</v>
      </c>
    </row>
    <row r="34" spans="1:12" s="5" customFormat="1" ht="20.100000000000001" customHeight="1">
      <c r="A34" s="2"/>
      <c r="B34" s="10" t="s">
        <v>27</v>
      </c>
    </row>
    <row r="35" spans="1:12" s="87" customFormat="1" ht="20.100000000000001" customHeight="1">
      <c r="A35" s="84" t="s">
        <v>136</v>
      </c>
      <c r="B35" s="85">
        <v>6.1</v>
      </c>
      <c r="C35" s="86" t="s">
        <v>137</v>
      </c>
    </row>
    <row r="36" spans="1:12" s="87" customFormat="1" ht="20.100000000000001" customHeight="1">
      <c r="A36" s="84"/>
      <c r="B36" s="85">
        <v>6.2</v>
      </c>
      <c r="C36" s="87" t="s">
        <v>138</v>
      </c>
    </row>
    <row r="37" spans="1:12" s="5" customFormat="1" ht="20.100000000000001" customHeight="1">
      <c r="A37" s="2" t="s">
        <v>28</v>
      </c>
      <c r="B37" s="25" t="s">
        <v>29</v>
      </c>
      <c r="C37" s="25"/>
      <c r="D37" s="25"/>
      <c r="E37" s="25"/>
      <c r="F37" s="25"/>
      <c r="G37" s="25"/>
      <c r="H37" s="25"/>
    </row>
    <row r="38" spans="1:12" s="5" customFormat="1" ht="20.100000000000001" customHeight="1">
      <c r="A38" s="2" t="s">
        <v>30</v>
      </c>
      <c r="B38" s="5" t="s">
        <v>31</v>
      </c>
    </row>
    <row r="39" spans="1:12" s="5" customFormat="1" ht="20.100000000000001" customHeight="1">
      <c r="A39" s="1" t="s">
        <v>32</v>
      </c>
      <c r="B39" s="101">
        <f>B43</f>
        <v>1603931</v>
      </c>
      <c r="C39" s="101"/>
      <c r="D39" s="68" t="s">
        <v>33</v>
      </c>
    </row>
    <row r="40" spans="1:12" s="5" customFormat="1" ht="12.75" customHeight="1"/>
    <row r="41" spans="1:12" s="5" customFormat="1" ht="20.100000000000001" customHeight="1">
      <c r="A41" s="9" t="s">
        <v>34</v>
      </c>
      <c r="B41" s="25" t="s">
        <v>29</v>
      </c>
      <c r="C41" s="25"/>
      <c r="D41" s="25"/>
      <c r="E41" s="25"/>
      <c r="F41" s="25"/>
      <c r="G41" s="25"/>
      <c r="H41" s="25"/>
    </row>
    <row r="42" spans="1:12" s="5" customFormat="1" ht="12.75" customHeight="1">
      <c r="B42" s="2"/>
      <c r="C42" s="2"/>
      <c r="K42" s="2"/>
      <c r="L42" s="2"/>
    </row>
    <row r="43" spans="1:12" s="2" customFormat="1" ht="18.75">
      <c r="A43" s="8" t="s">
        <v>35</v>
      </c>
      <c r="B43" s="99">
        <f>B45+B65</f>
        <v>1603931</v>
      </c>
      <c r="C43" s="99"/>
      <c r="D43" s="4" t="s">
        <v>33</v>
      </c>
      <c r="E43" s="8"/>
      <c r="F43" s="8"/>
      <c r="G43" s="8"/>
    </row>
    <row r="44" spans="1:12" s="2" customFormat="1" ht="102.75" customHeight="1">
      <c r="A44" s="8"/>
      <c r="B44" s="73" t="s">
        <v>36</v>
      </c>
      <c r="C44" s="73"/>
      <c r="D44" s="4"/>
      <c r="E44" s="8"/>
      <c r="F44" s="8"/>
      <c r="G44" s="8"/>
    </row>
    <row r="45" spans="1:12" s="5" customFormat="1" ht="18.75">
      <c r="A45" s="2" t="s">
        <v>37</v>
      </c>
      <c r="B45" s="95">
        <f>F46+F49+F57+F61</f>
        <v>997631</v>
      </c>
      <c r="C45" s="95"/>
      <c r="D45" s="72" t="s">
        <v>33</v>
      </c>
    </row>
    <row r="46" spans="1:12" s="5" customFormat="1" ht="18.75">
      <c r="A46" s="2" t="s">
        <v>38</v>
      </c>
      <c r="F46" s="95">
        <f>SUM(G47:H48)</f>
        <v>101400</v>
      </c>
      <c r="G46" s="95"/>
      <c r="H46" s="72" t="s">
        <v>33</v>
      </c>
    </row>
    <row r="47" spans="1:12" s="43" customFormat="1" ht="18.75">
      <c r="A47" s="42" t="s">
        <v>130</v>
      </c>
      <c r="B47" s="41"/>
      <c r="C47" s="41"/>
      <c r="D47" s="41"/>
      <c r="G47" s="90">
        <v>81000</v>
      </c>
      <c r="H47" s="90"/>
      <c r="I47" s="44" t="s">
        <v>33</v>
      </c>
      <c r="J47" s="41"/>
      <c r="K47" s="41"/>
      <c r="L47" s="41"/>
    </row>
    <row r="48" spans="1:12" s="43" customFormat="1" ht="18.75">
      <c r="A48" s="42" t="s">
        <v>39</v>
      </c>
      <c r="B48" s="41"/>
      <c r="C48" s="41"/>
      <c r="D48" s="41"/>
      <c r="G48" s="90">
        <v>20400</v>
      </c>
      <c r="H48" s="90"/>
      <c r="I48" s="44" t="s">
        <v>33</v>
      </c>
      <c r="J48" s="41"/>
      <c r="K48" s="41"/>
      <c r="L48" s="41"/>
    </row>
    <row r="49" spans="1:14" s="25" customFormat="1" ht="18.75">
      <c r="A49" s="41" t="s">
        <v>40</v>
      </c>
      <c r="F49" s="97">
        <f>SUM(G50:H56)</f>
        <v>431060</v>
      </c>
      <c r="G49" s="97"/>
      <c r="H49" s="45" t="s">
        <v>33</v>
      </c>
    </row>
    <row r="50" spans="1:14" s="25" customFormat="1" ht="18.75">
      <c r="A50" s="25" t="s">
        <v>41</v>
      </c>
      <c r="F50" s="76"/>
      <c r="G50" s="90">
        <v>5000</v>
      </c>
      <c r="H50" s="90"/>
      <c r="I50" s="25" t="s">
        <v>33</v>
      </c>
    </row>
    <row r="51" spans="1:14" s="43" customFormat="1" ht="21" customHeight="1">
      <c r="A51" s="46" t="s">
        <v>42</v>
      </c>
      <c r="B51" s="41"/>
      <c r="C51" s="41"/>
      <c r="D51" s="41"/>
      <c r="E51" s="41"/>
      <c r="F51" s="25"/>
      <c r="G51" s="89">
        <v>52000</v>
      </c>
      <c r="H51" s="89"/>
      <c r="I51" s="25" t="s">
        <v>33</v>
      </c>
      <c r="J51" s="41"/>
      <c r="K51" s="41"/>
      <c r="L51" s="41"/>
    </row>
    <row r="52" spans="1:14" s="43" customFormat="1" ht="19.5" customHeight="1">
      <c r="A52" s="46" t="s">
        <v>43</v>
      </c>
      <c r="B52" s="41"/>
      <c r="C52" s="41"/>
      <c r="D52" s="41"/>
      <c r="E52" s="41"/>
      <c r="G52" s="90">
        <v>24000</v>
      </c>
      <c r="H52" s="90"/>
      <c r="I52" s="25" t="s">
        <v>33</v>
      </c>
      <c r="J52" s="41"/>
      <c r="K52" s="41"/>
      <c r="L52" s="41"/>
    </row>
    <row r="53" spans="1:14" s="43" customFormat="1" ht="19.5" customHeight="1">
      <c r="A53" s="46" t="s">
        <v>44</v>
      </c>
      <c r="B53" s="41"/>
      <c r="C53" s="41"/>
      <c r="D53" s="41"/>
      <c r="E53" s="41"/>
      <c r="G53" s="90">
        <v>5400</v>
      </c>
      <c r="H53" s="90"/>
      <c r="I53" s="25" t="s">
        <v>33</v>
      </c>
      <c r="J53" s="41"/>
      <c r="K53" s="41"/>
      <c r="L53" s="41"/>
    </row>
    <row r="54" spans="1:14" s="43" customFormat="1" ht="21" customHeight="1">
      <c r="A54" s="46" t="s">
        <v>45</v>
      </c>
      <c r="B54" s="41"/>
      <c r="C54" s="41"/>
      <c r="D54" s="41"/>
      <c r="E54" s="41"/>
      <c r="G54" s="90">
        <v>2160</v>
      </c>
      <c r="H54" s="90"/>
      <c r="I54" s="25" t="s">
        <v>33</v>
      </c>
      <c r="J54" s="41"/>
      <c r="K54" s="41"/>
      <c r="L54" s="41"/>
    </row>
    <row r="55" spans="1:14" s="25" customFormat="1" ht="18.75">
      <c r="A55" s="16" t="s">
        <v>46</v>
      </c>
      <c r="C55" s="16"/>
      <c r="G55" s="96">
        <v>100500</v>
      </c>
      <c r="H55" s="96"/>
      <c r="I55" s="42" t="s">
        <v>33</v>
      </c>
    </row>
    <row r="56" spans="1:14" s="80" customFormat="1" ht="18.75">
      <c r="A56" s="77" t="s">
        <v>47</v>
      </c>
      <c r="B56" s="77"/>
      <c r="C56" s="77"/>
      <c r="D56" s="77"/>
      <c r="E56" s="77"/>
      <c r="F56" s="77"/>
      <c r="G56" s="77"/>
      <c r="H56" s="25">
        <v>242000</v>
      </c>
      <c r="I56" s="78" t="s">
        <v>33</v>
      </c>
      <c r="J56" s="79"/>
      <c r="K56" s="79"/>
      <c r="L56" s="77"/>
      <c r="M56" s="77"/>
      <c r="N56" s="77"/>
    </row>
    <row r="57" spans="1:14" s="5" customFormat="1" ht="18.75">
      <c r="A57" s="2" t="s">
        <v>48</v>
      </c>
      <c r="F57" s="95">
        <f>SUM(G58:H60)</f>
        <v>439371</v>
      </c>
      <c r="G57" s="95"/>
      <c r="H57" s="72" t="s">
        <v>33</v>
      </c>
    </row>
    <row r="58" spans="1:14" s="5" customFormat="1" ht="18.75">
      <c r="A58" s="6" t="s">
        <v>49</v>
      </c>
      <c r="C58" s="6"/>
      <c r="G58" s="92">
        <v>100000</v>
      </c>
      <c r="H58" s="92"/>
      <c r="I58" s="10" t="s">
        <v>33</v>
      </c>
    </row>
    <row r="59" spans="1:14" s="5" customFormat="1" ht="19.899999999999999" customHeight="1">
      <c r="A59" s="6" t="s">
        <v>50</v>
      </c>
      <c r="C59" s="6"/>
      <c r="E59" s="74"/>
      <c r="F59" s="74"/>
      <c r="G59" s="17"/>
      <c r="H59" s="17">
        <v>289371</v>
      </c>
      <c r="I59" s="10" t="s">
        <v>33</v>
      </c>
    </row>
    <row r="60" spans="1:14" s="5" customFormat="1" ht="19.899999999999999" customHeight="1">
      <c r="A60" s="6" t="s">
        <v>51</v>
      </c>
      <c r="C60" s="6"/>
      <c r="E60" s="74"/>
      <c r="F60" s="74"/>
      <c r="G60" s="17"/>
      <c r="H60" s="17">
        <v>50000</v>
      </c>
      <c r="I60" s="10" t="s">
        <v>33</v>
      </c>
    </row>
    <row r="61" spans="1:14" s="5" customFormat="1" ht="18.75">
      <c r="A61" s="2" t="s">
        <v>52</v>
      </c>
      <c r="F61" s="95">
        <f>SUM(G62:H64)</f>
        <v>25800</v>
      </c>
      <c r="G61" s="95"/>
      <c r="H61" s="72" t="s">
        <v>33</v>
      </c>
    </row>
    <row r="62" spans="1:14" s="5" customFormat="1" ht="18.75">
      <c r="A62" s="6" t="s">
        <v>53</v>
      </c>
      <c r="C62" s="6"/>
      <c r="G62" s="92">
        <v>12000</v>
      </c>
      <c r="H62" s="92"/>
      <c r="I62" s="17" t="s">
        <v>33</v>
      </c>
    </row>
    <row r="63" spans="1:14" s="5" customFormat="1" ht="18.75">
      <c r="A63" s="6" t="s">
        <v>54</v>
      </c>
      <c r="C63" s="6"/>
      <c r="G63" s="92">
        <v>9600</v>
      </c>
      <c r="H63" s="92"/>
      <c r="I63" s="17" t="s">
        <v>33</v>
      </c>
    </row>
    <row r="64" spans="1:14" s="5" customFormat="1" ht="18.75">
      <c r="A64" s="6" t="s">
        <v>55</v>
      </c>
      <c r="C64" s="6"/>
      <c r="G64" s="92">
        <v>4200</v>
      </c>
      <c r="H64" s="92"/>
      <c r="I64" s="17" t="s">
        <v>33</v>
      </c>
    </row>
    <row r="65" spans="1:11" s="2" customFormat="1" ht="23.1" customHeight="1">
      <c r="A65" s="9" t="s">
        <v>56</v>
      </c>
      <c r="B65" s="95">
        <f>F66</f>
        <v>606300</v>
      </c>
      <c r="C65" s="95"/>
      <c r="D65" s="8" t="s">
        <v>33</v>
      </c>
      <c r="F65" s="1"/>
      <c r="G65" s="1"/>
    </row>
    <row r="66" spans="1:11" s="39" customFormat="1" ht="18.75">
      <c r="A66" s="37" t="s">
        <v>57</v>
      </c>
      <c r="F66" s="115">
        <f>SUM(G67:H81)</f>
        <v>606300</v>
      </c>
      <c r="G66" s="116"/>
      <c r="H66" s="38" t="s">
        <v>33</v>
      </c>
    </row>
    <row r="67" spans="1:11" s="47" customFormat="1" ht="18.75">
      <c r="A67" s="46" t="s">
        <v>58</v>
      </c>
      <c r="F67" s="48"/>
      <c r="G67" s="113">
        <v>36000</v>
      </c>
      <c r="H67" s="113"/>
      <c r="I67" s="49" t="s">
        <v>33</v>
      </c>
      <c r="J67" s="47" t="s">
        <v>59</v>
      </c>
    </row>
    <row r="68" spans="1:11" s="47" customFormat="1" ht="18.75">
      <c r="A68" s="57" t="s">
        <v>131</v>
      </c>
      <c r="B68" s="59"/>
      <c r="C68" s="59"/>
      <c r="D68" s="59"/>
      <c r="E68" s="59"/>
      <c r="F68" s="60"/>
      <c r="G68" s="114">
        <v>220000</v>
      </c>
      <c r="H68" s="114"/>
      <c r="I68" s="49" t="s">
        <v>33</v>
      </c>
      <c r="J68" s="54"/>
    </row>
    <row r="69" spans="1:11" s="52" customFormat="1" ht="18.75">
      <c r="A69" s="49" t="s">
        <v>132</v>
      </c>
      <c r="B69" s="50"/>
      <c r="C69" s="50"/>
      <c r="D69" s="50"/>
      <c r="E69" s="49"/>
      <c r="F69" s="75"/>
      <c r="G69" s="103">
        <v>42000</v>
      </c>
      <c r="H69" s="103"/>
      <c r="I69" s="50" t="s">
        <v>33</v>
      </c>
      <c r="J69" s="51"/>
      <c r="K69" s="51"/>
    </row>
    <row r="70" spans="1:11" s="52" customFormat="1" ht="18.75">
      <c r="A70" s="49" t="s">
        <v>60</v>
      </c>
      <c r="B70" s="50"/>
      <c r="C70" s="50"/>
      <c r="D70" s="50"/>
      <c r="E70" s="49"/>
      <c r="F70" s="75"/>
      <c r="G70" s="103">
        <v>29000</v>
      </c>
      <c r="H70" s="103"/>
      <c r="I70" s="50" t="s">
        <v>33</v>
      </c>
      <c r="J70" s="51"/>
      <c r="K70" s="51"/>
    </row>
    <row r="71" spans="1:11" s="52" customFormat="1" ht="18.75">
      <c r="A71" s="58" t="s">
        <v>133</v>
      </c>
      <c r="B71" s="61"/>
      <c r="C71" s="61"/>
      <c r="D71" s="61"/>
      <c r="E71" s="58"/>
      <c r="F71" s="62"/>
      <c r="G71" s="104">
        <v>17000</v>
      </c>
      <c r="H71" s="104"/>
      <c r="I71" s="50" t="s">
        <v>33</v>
      </c>
      <c r="J71" s="55"/>
      <c r="K71" s="51"/>
    </row>
    <row r="72" spans="1:11" s="52" customFormat="1" ht="18.75">
      <c r="A72" s="49" t="s">
        <v>134</v>
      </c>
      <c r="B72" s="50"/>
      <c r="C72" s="50"/>
      <c r="D72" s="50"/>
      <c r="E72" s="49"/>
      <c r="F72" s="75"/>
      <c r="G72" s="103">
        <v>15800</v>
      </c>
      <c r="H72" s="103"/>
      <c r="I72" s="50" t="s">
        <v>33</v>
      </c>
      <c r="J72" s="51"/>
      <c r="K72" s="51"/>
    </row>
    <row r="73" spans="1:11" s="52" customFormat="1" ht="18.75">
      <c r="A73" s="49" t="s">
        <v>61</v>
      </c>
      <c r="B73" s="50"/>
      <c r="C73" s="50"/>
      <c r="D73" s="50"/>
      <c r="E73" s="49"/>
      <c r="F73" s="75"/>
      <c r="G73" s="70"/>
      <c r="H73" s="70">
        <v>5000</v>
      </c>
      <c r="I73" s="50" t="s">
        <v>33</v>
      </c>
      <c r="J73" s="51"/>
      <c r="K73" s="51"/>
    </row>
    <row r="74" spans="1:11" s="52" customFormat="1" ht="18.75">
      <c r="A74" s="49" t="s">
        <v>62</v>
      </c>
      <c r="B74" s="50"/>
      <c r="C74" s="50"/>
      <c r="D74" s="50"/>
      <c r="E74" s="49"/>
      <c r="F74" s="75"/>
      <c r="G74" s="103">
        <v>132000</v>
      </c>
      <c r="H74" s="103"/>
      <c r="I74" s="50" t="s">
        <v>33</v>
      </c>
      <c r="J74" s="51"/>
      <c r="K74" s="51"/>
    </row>
    <row r="75" spans="1:11" s="52" customFormat="1" ht="18.75">
      <c r="A75" s="56" t="s">
        <v>135</v>
      </c>
      <c r="B75" s="50"/>
      <c r="C75" s="50"/>
      <c r="D75" s="50"/>
      <c r="E75" s="49"/>
      <c r="F75" s="75"/>
      <c r="G75" s="103">
        <v>80000</v>
      </c>
      <c r="H75" s="103"/>
      <c r="I75" s="50" t="s">
        <v>33</v>
      </c>
      <c r="J75" s="51"/>
      <c r="K75" s="51"/>
    </row>
    <row r="76" spans="1:11" s="52" customFormat="1" ht="18.75">
      <c r="A76" s="49" t="s">
        <v>63</v>
      </c>
      <c r="B76" s="50"/>
      <c r="C76" s="50"/>
      <c r="D76" s="50"/>
      <c r="E76" s="49"/>
      <c r="F76" s="75"/>
      <c r="G76" s="64"/>
      <c r="H76" s="64">
        <v>12000</v>
      </c>
      <c r="I76" s="50" t="s">
        <v>33</v>
      </c>
      <c r="J76" s="51"/>
      <c r="K76" s="51"/>
    </row>
    <row r="77" spans="1:11" s="52" customFormat="1" ht="18.75">
      <c r="A77" s="49" t="s">
        <v>64</v>
      </c>
      <c r="B77" s="50"/>
      <c r="C77" s="50"/>
      <c r="D77" s="50"/>
      <c r="E77" s="49"/>
      <c r="F77" s="75"/>
      <c r="G77" s="70"/>
      <c r="H77" s="70">
        <v>8000</v>
      </c>
      <c r="I77" s="50" t="s">
        <v>33</v>
      </c>
      <c r="J77" s="51"/>
      <c r="K77" s="51"/>
    </row>
    <row r="78" spans="1:11" s="52" customFormat="1" ht="18.75">
      <c r="A78" s="49" t="s">
        <v>65</v>
      </c>
      <c r="B78" s="50"/>
      <c r="C78" s="50"/>
      <c r="D78" s="50"/>
      <c r="E78" s="49"/>
      <c r="F78" s="75"/>
      <c r="G78" s="70"/>
      <c r="H78" s="70">
        <v>4000</v>
      </c>
      <c r="I78" s="50" t="s">
        <v>33</v>
      </c>
      <c r="J78" s="51"/>
      <c r="K78" s="51"/>
    </row>
    <row r="79" spans="1:11" s="52" customFormat="1" ht="18.75">
      <c r="A79" s="49" t="s">
        <v>66</v>
      </c>
      <c r="B79" s="50"/>
      <c r="C79" s="50"/>
      <c r="D79" s="50"/>
      <c r="E79" s="49"/>
      <c r="F79" s="75"/>
      <c r="G79" s="70"/>
      <c r="H79" s="70">
        <v>4000</v>
      </c>
      <c r="I79" s="50" t="s">
        <v>33</v>
      </c>
      <c r="J79" s="51"/>
      <c r="K79" s="51"/>
    </row>
    <row r="80" spans="1:11" s="52" customFormat="1" ht="18.75">
      <c r="A80" s="49" t="s">
        <v>67</v>
      </c>
      <c r="B80" s="50"/>
      <c r="C80" s="50"/>
      <c r="D80" s="50"/>
      <c r="E80" s="49"/>
      <c r="F80" s="75"/>
      <c r="G80" s="70"/>
      <c r="H80" s="70">
        <v>1000</v>
      </c>
      <c r="I80" s="50" t="s">
        <v>33</v>
      </c>
      <c r="J80" s="51"/>
      <c r="K80" s="51"/>
    </row>
    <row r="81" spans="1:15" s="52" customFormat="1" ht="18.75">
      <c r="A81" s="49" t="s">
        <v>68</v>
      </c>
      <c r="B81" s="50"/>
      <c r="C81" s="50"/>
      <c r="D81" s="50"/>
      <c r="E81" s="49"/>
      <c r="F81" s="75"/>
      <c r="G81" s="70"/>
      <c r="H81" s="70">
        <v>500</v>
      </c>
      <c r="I81" s="50" t="s">
        <v>33</v>
      </c>
      <c r="J81" s="51"/>
      <c r="K81" s="51"/>
    </row>
    <row r="82" spans="1:15" s="52" customFormat="1" ht="15.75" customHeight="1">
      <c r="A82" s="49"/>
      <c r="B82" s="50"/>
      <c r="C82" s="50"/>
      <c r="D82" s="50"/>
      <c r="E82" s="49"/>
      <c r="F82" s="75"/>
      <c r="G82" s="53"/>
      <c r="H82" s="53"/>
      <c r="I82" s="50"/>
      <c r="J82" s="51"/>
      <c r="K82" s="51"/>
    </row>
    <row r="83" spans="1:15" s="18" customFormat="1" ht="22.5" customHeight="1">
      <c r="A83" s="9" t="s">
        <v>69</v>
      </c>
    </row>
    <row r="84" spans="1:15" s="18" customFormat="1" ht="18.75">
      <c r="A84" s="91" t="s">
        <v>70</v>
      </c>
      <c r="B84" s="105" t="s">
        <v>71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1:15" s="18" customFormat="1" ht="21.75" customHeight="1">
      <c r="A85" s="91"/>
      <c r="B85" s="91" t="s">
        <v>72</v>
      </c>
      <c r="C85" s="91"/>
      <c r="D85" s="91"/>
      <c r="E85" s="91" t="s">
        <v>73</v>
      </c>
      <c r="F85" s="91"/>
      <c r="G85" s="91"/>
      <c r="H85" s="91" t="s">
        <v>74</v>
      </c>
      <c r="I85" s="91"/>
      <c r="J85" s="91"/>
      <c r="K85" s="91" t="s">
        <v>75</v>
      </c>
      <c r="L85" s="91"/>
      <c r="M85" s="91"/>
      <c r="N85" s="91" t="s">
        <v>76</v>
      </c>
    </row>
    <row r="86" spans="1:15" s="18" customFormat="1" ht="21.75" customHeight="1">
      <c r="A86" s="91"/>
      <c r="B86" s="69" t="s">
        <v>77</v>
      </c>
      <c r="C86" s="69" t="s">
        <v>78</v>
      </c>
      <c r="D86" s="69" t="s">
        <v>79</v>
      </c>
      <c r="E86" s="69" t="s">
        <v>80</v>
      </c>
      <c r="F86" s="69" t="s">
        <v>81</v>
      </c>
      <c r="G86" s="69" t="s">
        <v>82</v>
      </c>
      <c r="H86" s="69" t="s">
        <v>83</v>
      </c>
      <c r="I86" s="69" t="s">
        <v>84</v>
      </c>
      <c r="J86" s="69" t="s">
        <v>85</v>
      </c>
      <c r="K86" s="69" t="s">
        <v>86</v>
      </c>
      <c r="L86" s="69" t="s">
        <v>87</v>
      </c>
      <c r="M86" s="69" t="s">
        <v>88</v>
      </c>
      <c r="N86" s="91"/>
    </row>
    <row r="87" spans="1:15" s="11" customFormat="1" ht="21" customHeight="1">
      <c r="A87" s="65" t="s">
        <v>89</v>
      </c>
      <c r="B87" s="26" t="s">
        <v>90</v>
      </c>
      <c r="C87" s="26" t="s">
        <v>90</v>
      </c>
      <c r="D87" s="26" t="s">
        <v>90</v>
      </c>
      <c r="E87" s="26" t="s">
        <v>90</v>
      </c>
      <c r="F87" s="26" t="s">
        <v>90</v>
      </c>
      <c r="G87" s="26" t="s">
        <v>90</v>
      </c>
      <c r="H87" s="26" t="s">
        <v>90</v>
      </c>
      <c r="I87" s="26" t="s">
        <v>90</v>
      </c>
      <c r="J87" s="26" t="s">
        <v>90</v>
      </c>
      <c r="K87" s="26" t="s">
        <v>90</v>
      </c>
      <c r="L87" s="26" t="s">
        <v>90</v>
      </c>
      <c r="M87" s="26" t="s">
        <v>90</v>
      </c>
      <c r="N87" s="12"/>
    </row>
    <row r="88" spans="1:15" s="11" customFormat="1" ht="23.25" customHeight="1">
      <c r="A88" s="65" t="s">
        <v>91</v>
      </c>
      <c r="B88" s="26" t="s">
        <v>90</v>
      </c>
      <c r="C88" s="26" t="s">
        <v>90</v>
      </c>
      <c r="D88" s="26" t="s">
        <v>90</v>
      </c>
      <c r="E88" s="26" t="s">
        <v>90</v>
      </c>
      <c r="F88" s="26" t="s">
        <v>90</v>
      </c>
      <c r="G88" s="26" t="s">
        <v>90</v>
      </c>
      <c r="H88" s="26" t="s">
        <v>90</v>
      </c>
      <c r="I88" s="26" t="s">
        <v>90</v>
      </c>
      <c r="J88" s="26" t="s">
        <v>90</v>
      </c>
      <c r="K88" s="26" t="s">
        <v>90</v>
      </c>
      <c r="L88" s="26" t="s">
        <v>90</v>
      </c>
      <c r="M88" s="26" t="s">
        <v>90</v>
      </c>
      <c r="N88" s="12"/>
    </row>
    <row r="89" spans="1:15" s="11" customFormat="1" ht="29.25" customHeight="1">
      <c r="A89" s="65" t="s">
        <v>92</v>
      </c>
      <c r="B89" s="26" t="s">
        <v>90</v>
      </c>
      <c r="C89" s="26" t="s">
        <v>90</v>
      </c>
      <c r="D89" s="26" t="s">
        <v>90</v>
      </c>
      <c r="E89" s="26" t="s">
        <v>90</v>
      </c>
      <c r="F89" s="26" t="s">
        <v>90</v>
      </c>
      <c r="G89" s="26" t="s">
        <v>90</v>
      </c>
      <c r="H89" s="26" t="s">
        <v>90</v>
      </c>
      <c r="I89" s="26" t="s">
        <v>90</v>
      </c>
      <c r="J89" s="26" t="s">
        <v>90</v>
      </c>
      <c r="K89" s="26" t="s">
        <v>90</v>
      </c>
      <c r="L89" s="26" t="s">
        <v>90</v>
      </c>
      <c r="M89" s="26" t="s">
        <v>90</v>
      </c>
      <c r="N89" s="12"/>
    </row>
    <row r="90" spans="1:15" s="11" customFormat="1" ht="25.9" customHeight="1">
      <c r="A90" s="65" t="s">
        <v>93</v>
      </c>
      <c r="B90" s="26"/>
      <c r="C90" s="26" t="s">
        <v>90</v>
      </c>
      <c r="D90" s="26" t="s">
        <v>90</v>
      </c>
      <c r="E90" s="26" t="s">
        <v>90</v>
      </c>
      <c r="F90" s="26"/>
      <c r="G90" s="26"/>
      <c r="H90" s="19"/>
      <c r="I90" s="19"/>
      <c r="J90" s="19"/>
      <c r="K90" s="19"/>
      <c r="L90" s="19"/>
      <c r="M90" s="19"/>
      <c r="N90" s="12"/>
    </row>
    <row r="91" spans="1:15" s="11" customFormat="1" ht="39" customHeight="1">
      <c r="A91" s="65" t="s">
        <v>94</v>
      </c>
      <c r="B91" s="26" t="s">
        <v>90</v>
      </c>
      <c r="C91" s="26" t="s">
        <v>90</v>
      </c>
      <c r="D91" s="26" t="s">
        <v>90</v>
      </c>
      <c r="E91" s="26" t="s">
        <v>90</v>
      </c>
      <c r="F91" s="26" t="s">
        <v>90</v>
      </c>
      <c r="G91" s="26" t="s">
        <v>90</v>
      </c>
      <c r="H91" s="26" t="s">
        <v>90</v>
      </c>
      <c r="I91" s="26" t="s">
        <v>90</v>
      </c>
      <c r="J91" s="26" t="s">
        <v>90</v>
      </c>
      <c r="K91" s="26" t="s">
        <v>90</v>
      </c>
      <c r="L91" s="26" t="s">
        <v>90</v>
      </c>
      <c r="M91" s="26" t="s">
        <v>90</v>
      </c>
      <c r="N91" s="12"/>
    </row>
    <row r="92" spans="1:15" s="30" customFormat="1" ht="57.75" customHeight="1">
      <c r="A92" s="66" t="s">
        <v>95</v>
      </c>
      <c r="B92" s="27"/>
      <c r="C92" s="28"/>
      <c r="D92" s="40"/>
      <c r="E92" s="40" t="s">
        <v>90</v>
      </c>
      <c r="F92" s="40"/>
      <c r="G92" s="28"/>
      <c r="H92" s="40" t="s">
        <v>90</v>
      </c>
      <c r="I92" s="27"/>
      <c r="J92" s="28"/>
      <c r="K92" s="40" t="s">
        <v>90</v>
      </c>
      <c r="L92" s="29"/>
      <c r="M92" s="40" t="s">
        <v>90</v>
      </c>
      <c r="N92" s="28"/>
    </row>
    <row r="93" spans="1:15" s="18" customFormat="1" ht="20.100000000000001" customHeight="1">
      <c r="A93" s="22" t="s">
        <v>96</v>
      </c>
      <c r="B93" s="105" t="s">
        <v>97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5" s="18" customFormat="1" ht="20.100000000000001" customHeight="1">
      <c r="A94" s="22" t="s">
        <v>98</v>
      </c>
      <c r="B94" s="71">
        <f>+B95+B96+B101+B104+B105</f>
        <v>243931</v>
      </c>
      <c r="C94" s="71">
        <f t="shared" ref="C94:M94" si="0">+C95+C96+C101+C104+C105</f>
        <v>209500</v>
      </c>
      <c r="D94" s="71">
        <f t="shared" si="0"/>
        <v>756520</v>
      </c>
      <c r="E94" s="71">
        <f t="shared" si="0"/>
        <v>188160</v>
      </c>
      <c r="F94" s="71">
        <f t="shared" si="0"/>
        <v>69660</v>
      </c>
      <c r="G94" s="71">
        <f t="shared" si="0"/>
        <v>76160</v>
      </c>
      <c r="H94" s="71">
        <f t="shared" si="0"/>
        <v>10000</v>
      </c>
      <c r="I94" s="71">
        <f t="shared" si="0"/>
        <v>10000</v>
      </c>
      <c r="J94" s="71">
        <f t="shared" si="0"/>
        <v>10000</v>
      </c>
      <c r="K94" s="71">
        <f t="shared" si="0"/>
        <v>10000</v>
      </c>
      <c r="L94" s="71">
        <f t="shared" si="0"/>
        <v>10000</v>
      </c>
      <c r="M94" s="71">
        <f t="shared" si="0"/>
        <v>10000</v>
      </c>
      <c r="N94" s="35">
        <f>SUM(B94:M94)</f>
        <v>1603931</v>
      </c>
    </row>
    <row r="95" spans="1:15" s="18" customFormat="1" ht="20.100000000000001" customHeight="1">
      <c r="A95" s="14" t="s">
        <v>99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34">
        <f>SUM(B95:M95)</f>
        <v>0</v>
      </c>
    </row>
    <row r="96" spans="1:15" s="18" customFormat="1" ht="20.100000000000001" customHeight="1">
      <c r="A96" s="14" t="s">
        <v>100</v>
      </c>
      <c r="B96" s="63">
        <f>SUM(B97:B100)</f>
        <v>243931</v>
      </c>
      <c r="C96" s="81">
        <f t="shared" ref="C96:M96" si="1">SUM(C97:C100)</f>
        <v>180000</v>
      </c>
      <c r="D96" s="81">
        <f t="shared" si="1"/>
        <v>311720</v>
      </c>
      <c r="E96" s="81">
        <f t="shared" si="1"/>
        <v>56160</v>
      </c>
      <c r="F96" s="81">
        <f t="shared" si="1"/>
        <v>69660</v>
      </c>
      <c r="G96" s="81">
        <f t="shared" si="1"/>
        <v>76160</v>
      </c>
      <c r="H96" s="81">
        <f t="shared" si="1"/>
        <v>10000</v>
      </c>
      <c r="I96" s="81">
        <f t="shared" si="1"/>
        <v>10000</v>
      </c>
      <c r="J96" s="81">
        <f t="shared" si="1"/>
        <v>10000</v>
      </c>
      <c r="K96" s="81">
        <f t="shared" si="1"/>
        <v>10000</v>
      </c>
      <c r="L96" s="81">
        <f t="shared" si="1"/>
        <v>10000</v>
      </c>
      <c r="M96" s="81">
        <f t="shared" si="1"/>
        <v>10000</v>
      </c>
      <c r="N96" s="34">
        <f t="shared" ref="N96:N107" si="2">SUM(B96:M96)</f>
        <v>997631</v>
      </c>
      <c r="O96" s="20"/>
    </row>
    <row r="97" spans="1:15" s="18" customFormat="1" ht="20.100000000000001" customHeight="1">
      <c r="A97" s="13" t="s">
        <v>101</v>
      </c>
      <c r="B97" s="82">
        <v>1850</v>
      </c>
      <c r="C97" s="82">
        <v>15350</v>
      </c>
      <c r="D97" s="82">
        <v>1850</v>
      </c>
      <c r="E97" s="82">
        <v>19800</v>
      </c>
      <c r="F97" s="82">
        <v>22500</v>
      </c>
      <c r="G97" s="82">
        <v>13500</v>
      </c>
      <c r="H97" s="82">
        <v>7850</v>
      </c>
      <c r="I97" s="82">
        <v>7850</v>
      </c>
      <c r="J97" s="82">
        <v>7850</v>
      </c>
      <c r="K97" s="82">
        <v>1000</v>
      </c>
      <c r="L97" s="82">
        <v>1000</v>
      </c>
      <c r="M97" s="82">
        <v>1000</v>
      </c>
      <c r="N97" s="34">
        <f t="shared" si="2"/>
        <v>101400</v>
      </c>
    </row>
    <row r="98" spans="1:15" s="18" customFormat="1" ht="20.100000000000001" customHeight="1">
      <c r="A98" s="13" t="s">
        <v>102</v>
      </c>
      <c r="B98" s="82">
        <v>50500</v>
      </c>
      <c r="C98" s="82">
        <v>62500</v>
      </c>
      <c r="D98" s="82">
        <v>169780</v>
      </c>
      <c r="E98" s="82">
        <v>34210</v>
      </c>
      <c r="F98" s="82">
        <v>45010</v>
      </c>
      <c r="G98" s="82">
        <v>60510</v>
      </c>
      <c r="H98" s="82"/>
      <c r="I98" s="82"/>
      <c r="J98" s="82"/>
      <c r="K98" s="82">
        <v>2850</v>
      </c>
      <c r="L98" s="82">
        <v>2850</v>
      </c>
      <c r="M98" s="82">
        <v>2850</v>
      </c>
      <c r="N98" s="34">
        <f t="shared" si="2"/>
        <v>431060</v>
      </c>
    </row>
    <row r="99" spans="1:15" s="18" customFormat="1" ht="20.100000000000001" customHeight="1">
      <c r="A99" s="13" t="s">
        <v>103</v>
      </c>
      <c r="B99" s="82">
        <v>189431</v>
      </c>
      <c r="C99" s="82">
        <v>100000</v>
      </c>
      <c r="D99" s="82">
        <v>137940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4000</v>
      </c>
      <c r="L99" s="82">
        <v>4000</v>
      </c>
      <c r="M99" s="82">
        <v>4000</v>
      </c>
      <c r="N99" s="34">
        <f t="shared" si="2"/>
        <v>439371</v>
      </c>
    </row>
    <row r="100" spans="1:15" s="18" customFormat="1" ht="20.100000000000001" customHeight="1">
      <c r="A100" s="13" t="s">
        <v>104</v>
      </c>
      <c r="B100" s="82">
        <v>2150</v>
      </c>
      <c r="C100" s="82">
        <v>2150</v>
      </c>
      <c r="D100" s="82">
        <v>2150</v>
      </c>
      <c r="E100" s="82">
        <v>2150</v>
      </c>
      <c r="F100" s="82">
        <v>2150</v>
      </c>
      <c r="G100" s="82">
        <v>2150</v>
      </c>
      <c r="H100" s="82">
        <v>2150</v>
      </c>
      <c r="I100" s="82">
        <v>2150</v>
      </c>
      <c r="J100" s="82">
        <v>2150</v>
      </c>
      <c r="K100" s="82">
        <v>2150</v>
      </c>
      <c r="L100" s="82">
        <v>2150</v>
      </c>
      <c r="M100" s="82">
        <v>2150</v>
      </c>
      <c r="N100" s="34">
        <f t="shared" si="2"/>
        <v>25800</v>
      </c>
    </row>
    <row r="101" spans="1:15" s="18" customFormat="1" ht="20.100000000000001" customHeight="1">
      <c r="A101" s="14" t="s">
        <v>105</v>
      </c>
      <c r="B101" s="63">
        <f>SUM(B102:B103)</f>
        <v>0</v>
      </c>
      <c r="C101" s="63">
        <f>SUM(C102:C103)</f>
        <v>29500</v>
      </c>
      <c r="D101" s="63">
        <f t="shared" ref="D101:M101" si="3">SUM(D102:D103)</f>
        <v>444800</v>
      </c>
      <c r="E101" s="63">
        <f>SUM(E102:E103)</f>
        <v>132000</v>
      </c>
      <c r="F101" s="63">
        <f t="shared" si="3"/>
        <v>0</v>
      </c>
      <c r="G101" s="63">
        <f t="shared" si="3"/>
        <v>0</v>
      </c>
      <c r="H101" s="63">
        <f t="shared" si="3"/>
        <v>0</v>
      </c>
      <c r="I101" s="63">
        <f t="shared" si="3"/>
        <v>0</v>
      </c>
      <c r="J101" s="63">
        <f t="shared" si="3"/>
        <v>0</v>
      </c>
      <c r="K101" s="63">
        <f t="shared" si="3"/>
        <v>0</v>
      </c>
      <c r="L101" s="63">
        <f t="shared" si="3"/>
        <v>0</v>
      </c>
      <c r="M101" s="63">
        <f t="shared" si="3"/>
        <v>0</v>
      </c>
      <c r="N101" s="34">
        <f t="shared" si="2"/>
        <v>606300</v>
      </c>
      <c r="O101" s="20"/>
    </row>
    <row r="102" spans="1:15" s="18" customFormat="1" ht="20.100000000000001" customHeight="1">
      <c r="A102" s="13" t="s">
        <v>106</v>
      </c>
      <c r="B102" s="82"/>
      <c r="C102" s="82">
        <v>29500</v>
      </c>
      <c r="D102" s="82">
        <v>444800</v>
      </c>
      <c r="E102" s="83">
        <v>132000</v>
      </c>
      <c r="F102" s="82"/>
      <c r="G102" s="82"/>
      <c r="H102" s="82"/>
      <c r="I102" s="82"/>
      <c r="J102" s="82"/>
      <c r="K102" s="82"/>
      <c r="L102" s="82"/>
      <c r="M102" s="82"/>
      <c r="N102" s="34">
        <f>SUM(B102:M102)</f>
        <v>606300</v>
      </c>
    </row>
    <row r="103" spans="1:15" s="18" customFormat="1" ht="20.100000000000001" customHeight="1">
      <c r="A103" s="13" t="s">
        <v>107</v>
      </c>
      <c r="B103" s="82" t="s">
        <v>108</v>
      </c>
      <c r="C103" s="82" t="s">
        <v>108</v>
      </c>
      <c r="D103" s="82" t="s">
        <v>108</v>
      </c>
      <c r="E103" s="82" t="s">
        <v>108</v>
      </c>
      <c r="F103" s="82" t="s">
        <v>108</v>
      </c>
      <c r="G103" s="82" t="s">
        <v>108</v>
      </c>
      <c r="H103" s="82" t="s">
        <v>108</v>
      </c>
      <c r="I103" s="82" t="s">
        <v>108</v>
      </c>
      <c r="J103" s="82" t="s">
        <v>108</v>
      </c>
      <c r="K103" s="82" t="s">
        <v>108</v>
      </c>
      <c r="L103" s="82" t="s">
        <v>108</v>
      </c>
      <c r="M103" s="82" t="s">
        <v>108</v>
      </c>
      <c r="N103" s="34">
        <f t="shared" si="2"/>
        <v>0</v>
      </c>
    </row>
    <row r="104" spans="1:15" s="18" customFormat="1" ht="20.100000000000001" customHeight="1">
      <c r="A104" s="14" t="s">
        <v>109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34">
        <f t="shared" si="2"/>
        <v>0</v>
      </c>
    </row>
    <row r="105" spans="1:15" s="18" customFormat="1" ht="20.100000000000001" customHeight="1">
      <c r="A105" s="14" t="s">
        <v>110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34">
        <f t="shared" si="2"/>
        <v>0</v>
      </c>
    </row>
    <row r="106" spans="1:15" s="18" customFormat="1" ht="20.100000000000001" customHeight="1">
      <c r="A106" s="91" t="s">
        <v>111</v>
      </c>
      <c r="B106" s="94">
        <f>SUM(B94:D94)</f>
        <v>1209951</v>
      </c>
      <c r="C106" s="94"/>
      <c r="D106" s="94"/>
      <c r="E106" s="94">
        <f>SUM(E94:G94)</f>
        <v>333980</v>
      </c>
      <c r="F106" s="94"/>
      <c r="G106" s="94"/>
      <c r="H106" s="94">
        <f>SUM(H94:J94)</f>
        <v>30000</v>
      </c>
      <c r="I106" s="94"/>
      <c r="J106" s="94"/>
      <c r="K106" s="94">
        <f>+K94+L94+M94</f>
        <v>30000</v>
      </c>
      <c r="L106" s="94"/>
      <c r="M106" s="94"/>
      <c r="N106" s="35">
        <f t="shared" si="2"/>
        <v>1603931</v>
      </c>
    </row>
    <row r="107" spans="1:15" s="18" customFormat="1" ht="20.100000000000001" customHeight="1">
      <c r="A107" s="91"/>
      <c r="B107" s="94">
        <f>+B106+E106+H106+K106</f>
        <v>1603931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35">
        <f t="shared" si="2"/>
        <v>1603931</v>
      </c>
    </row>
    <row r="108" spans="1:15" s="33" customFormat="1" ht="10.5" customHeight="1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5" s="5" customFormat="1" ht="20.100000000000001" customHeight="1">
      <c r="A109" s="2" t="s">
        <v>112</v>
      </c>
    </row>
    <row r="110" spans="1:15" s="5" customFormat="1" ht="20.100000000000001" customHeight="1">
      <c r="A110" s="93" t="s">
        <v>113</v>
      </c>
      <c r="B110" s="93"/>
      <c r="C110" s="93"/>
      <c r="D110" s="93" t="s">
        <v>114</v>
      </c>
      <c r="E110" s="93"/>
      <c r="F110" s="93"/>
      <c r="G110" s="93"/>
      <c r="H110" s="93"/>
      <c r="I110" s="93" t="s">
        <v>115</v>
      </c>
      <c r="J110" s="93"/>
      <c r="K110" s="93"/>
      <c r="L110" s="93"/>
      <c r="M110" s="93"/>
    </row>
    <row r="111" spans="1:15" s="5" customFormat="1" ht="36.75" customHeight="1">
      <c r="A111" s="106" t="s">
        <v>116</v>
      </c>
      <c r="B111" s="106"/>
      <c r="C111" s="106"/>
      <c r="D111" s="117" t="s">
        <v>117</v>
      </c>
      <c r="E111" s="117"/>
      <c r="F111" s="117"/>
      <c r="G111" s="117"/>
      <c r="H111" s="117"/>
      <c r="I111" s="88" t="s">
        <v>118</v>
      </c>
      <c r="J111" s="88"/>
      <c r="K111" s="88"/>
      <c r="L111" s="88"/>
      <c r="M111" s="88"/>
    </row>
    <row r="112" spans="1:15" s="5" customFormat="1" ht="36" customHeight="1">
      <c r="A112" s="106" t="s">
        <v>119</v>
      </c>
      <c r="B112" s="106"/>
      <c r="C112" s="106"/>
      <c r="D112" s="107" t="s">
        <v>120</v>
      </c>
      <c r="E112" s="108"/>
      <c r="F112" s="108"/>
      <c r="G112" s="108"/>
      <c r="H112" s="109"/>
      <c r="I112" s="110" t="s">
        <v>118</v>
      </c>
      <c r="J112" s="110"/>
      <c r="K112" s="110"/>
      <c r="L112" s="110"/>
      <c r="M112" s="110"/>
    </row>
    <row r="113" spans="1:13" s="5" customFormat="1" ht="36.75" customHeight="1">
      <c r="A113" s="106" t="s">
        <v>121</v>
      </c>
      <c r="B113" s="106"/>
      <c r="C113" s="106"/>
      <c r="D113" s="106" t="s">
        <v>122</v>
      </c>
      <c r="E113" s="106"/>
      <c r="F113" s="106"/>
      <c r="G113" s="106"/>
      <c r="H113" s="106"/>
      <c r="I113" s="88" t="s">
        <v>123</v>
      </c>
      <c r="J113" s="88"/>
      <c r="K113" s="88"/>
      <c r="L113" s="88"/>
      <c r="M113" s="88"/>
    </row>
    <row r="114" spans="1:13" s="21" customFormat="1" ht="4.5" customHeight="1"/>
    <row r="115" spans="1:13" s="5" customFormat="1" ht="20.100000000000001" customHeight="1">
      <c r="A115" s="15" t="s">
        <v>124</v>
      </c>
      <c r="B115" s="68"/>
      <c r="C115" s="67"/>
      <c r="D115" s="111"/>
      <c r="E115" s="112"/>
      <c r="F115" s="67"/>
      <c r="G115" s="68"/>
    </row>
    <row r="116" spans="1:13" s="5" customFormat="1" ht="20.100000000000001" customHeight="1">
      <c r="A116" s="5" t="s">
        <v>125</v>
      </c>
    </row>
    <row r="117" spans="1:13" s="5" customFormat="1" ht="20.100000000000001" customHeight="1">
      <c r="A117" s="5" t="s">
        <v>126</v>
      </c>
    </row>
    <row r="118" spans="1:13" s="5" customFormat="1" ht="20.100000000000001" customHeight="1">
      <c r="A118" s="16" t="s">
        <v>127</v>
      </c>
    </row>
    <row r="119" spans="1:13" s="5" customFormat="1" ht="7.5" customHeight="1"/>
    <row r="120" spans="1:13" s="5" customFormat="1" ht="18.75">
      <c r="A120" s="2" t="s">
        <v>128</v>
      </c>
    </row>
    <row r="121" spans="1:13" s="5" customFormat="1" ht="18.75">
      <c r="A121" s="5" t="s">
        <v>129</v>
      </c>
    </row>
  </sheetData>
  <mergeCells count="62">
    <mergeCell ref="D115:E115"/>
    <mergeCell ref="G67:H67"/>
    <mergeCell ref="G68:H68"/>
    <mergeCell ref="F66:G66"/>
    <mergeCell ref="A113:C113"/>
    <mergeCell ref="D113:H113"/>
    <mergeCell ref="D110:H110"/>
    <mergeCell ref="E85:G85"/>
    <mergeCell ref="A84:A86"/>
    <mergeCell ref="G75:H75"/>
    <mergeCell ref="A111:C111"/>
    <mergeCell ref="E106:G106"/>
    <mergeCell ref="D111:H111"/>
    <mergeCell ref="A106:A107"/>
    <mergeCell ref="I113:M113"/>
    <mergeCell ref="G69:H69"/>
    <mergeCell ref="G70:H70"/>
    <mergeCell ref="G71:H71"/>
    <mergeCell ref="G72:H72"/>
    <mergeCell ref="B84:N84"/>
    <mergeCell ref="G74:H74"/>
    <mergeCell ref="A112:C112"/>
    <mergeCell ref="D112:H112"/>
    <mergeCell ref="H106:J106"/>
    <mergeCell ref="B107:M107"/>
    <mergeCell ref="N85:N86"/>
    <mergeCell ref="I112:M112"/>
    <mergeCell ref="H85:J85"/>
    <mergeCell ref="K85:M85"/>
    <mergeCell ref="B93:N93"/>
    <mergeCell ref="A1:N1"/>
    <mergeCell ref="A2:N2"/>
    <mergeCell ref="A3:N3"/>
    <mergeCell ref="B43:C43"/>
    <mergeCell ref="A10:N10"/>
    <mergeCell ref="B39:C39"/>
    <mergeCell ref="A9:N9"/>
    <mergeCell ref="K6:N6"/>
    <mergeCell ref="B45:C45"/>
    <mergeCell ref="G58:H58"/>
    <mergeCell ref="F46:G46"/>
    <mergeCell ref="B65:C65"/>
    <mergeCell ref="G55:H55"/>
    <mergeCell ref="G47:H47"/>
    <mergeCell ref="G62:H62"/>
    <mergeCell ref="G48:H48"/>
    <mergeCell ref="F61:G61"/>
    <mergeCell ref="F57:G57"/>
    <mergeCell ref="G63:H63"/>
    <mergeCell ref="F49:G49"/>
    <mergeCell ref="G52:H52"/>
    <mergeCell ref="G53:H53"/>
    <mergeCell ref="G54:H54"/>
    <mergeCell ref="I111:M111"/>
    <mergeCell ref="G51:H51"/>
    <mergeCell ref="G50:H50"/>
    <mergeCell ref="B85:D85"/>
    <mergeCell ref="G64:H64"/>
    <mergeCell ref="I110:M110"/>
    <mergeCell ref="B106:D106"/>
    <mergeCell ref="K106:M106"/>
    <mergeCell ref="A110:C110"/>
  </mergeCells>
  <phoneticPr fontId="2" type="noConversion"/>
  <pageMargins left="0.75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กิจกรรม</vt:lpstr>
      <vt:lpstr>กิจกรรม!Print_Area</vt:lpstr>
    </vt:vector>
  </TitlesOfParts>
  <Company>Microsoft Corporation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SRU</cp:lastModifiedBy>
  <cp:revision/>
  <cp:lastPrinted>2016-09-14T05:15:30Z</cp:lastPrinted>
  <dcterms:created xsi:type="dcterms:W3CDTF">2008-09-04T05:37:53Z</dcterms:created>
  <dcterms:modified xsi:type="dcterms:W3CDTF">2016-10-04T07:50:05Z</dcterms:modified>
</cp:coreProperties>
</file>