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90" yWindow="90" windowWidth="15180" windowHeight="9435"/>
  </bookViews>
  <sheets>
    <sheet name="กิจกรรม" sheetId="1" r:id="rId1"/>
  </sheets>
  <definedNames>
    <definedName name="_xlnm.Print_Area" localSheetId="0">กิจกรรม!$A$1:$N$88</definedName>
  </definedNames>
  <calcPr calcId="144525"/>
</workbook>
</file>

<file path=xl/calcChain.xml><?xml version="1.0" encoding="utf-8"?>
<calcChain xmlns="http://schemas.openxmlformats.org/spreadsheetml/2006/main">
  <c r="L44" i="1"/>
  <c r="N65"/>
  <c r="N67"/>
  <c r="N68"/>
  <c r="N69"/>
  <c r="N70"/>
  <c r="N72"/>
  <c r="N73"/>
  <c r="N74"/>
  <c r="N75"/>
  <c r="C66"/>
  <c r="D66"/>
  <c r="D71"/>
  <c r="E66"/>
  <c r="F66"/>
  <c r="G66"/>
  <c r="H66"/>
  <c r="H71"/>
  <c r="H64" s="1"/>
  <c r="I66"/>
  <c r="J66"/>
  <c r="K66"/>
  <c r="L66"/>
  <c r="L64" s="1"/>
  <c r="L71"/>
  <c r="M66"/>
  <c r="B66"/>
  <c r="L50"/>
  <c r="B41" s="1"/>
  <c r="B38" s="1"/>
  <c r="B34" s="1"/>
  <c r="L42"/>
  <c r="M71"/>
  <c r="K71"/>
  <c r="J71"/>
  <c r="J64" s="1"/>
  <c r="I71"/>
  <c r="G71"/>
  <c r="G64" s="1"/>
  <c r="F71"/>
  <c r="E71"/>
  <c r="C71"/>
  <c r="B71"/>
  <c r="F64"/>
  <c r="M64"/>
  <c r="I64"/>
  <c r="K64" l="1"/>
  <c r="K76" s="1"/>
  <c r="B64"/>
  <c r="B76" s="1"/>
  <c r="D64"/>
  <c r="H76"/>
  <c r="C64"/>
  <c r="E64"/>
  <c r="N66"/>
  <c r="E76"/>
  <c r="N71"/>
  <c r="N64" l="1"/>
  <c r="B77"/>
  <c r="N77" s="1"/>
  <c r="N76"/>
</calcChain>
</file>

<file path=xl/sharedStrings.xml><?xml version="1.0" encoding="utf-8"?>
<sst xmlns="http://schemas.openxmlformats.org/spreadsheetml/2006/main" count="120" uniqueCount="100">
  <si>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</si>
  <si>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</si>
  <si>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</si>
  <si>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เหตุผลและความจำเป็น  :</t>
  </si>
  <si>
    <t xml:space="preserve">         ด้วยคณะพยาบาลศาสตร์ จัดการเรียนการสอนหลักสูตรพยาบาลศาสตรบัณฑิต จำเป็นต้องปฏิบัติตามข้อบังคับสภาการพยาบาลว่าด้วย</t>
  </si>
  <si>
    <t xml:space="preserve">หลักเกณฑ์มาตรฐานการรับรองการศึกษาวิชาการพยาบาลและการผดุงครรภ์ พ.ศ. 2556 ซึ่งเป็นหลักเกณฑ์ใหม่ ซึ่งประกอบด้วย 8 มาตรฐาน   </t>
  </si>
  <si>
    <t>จำนวน 29 ตัวบ่งชี้ โดยคณะพยาบาลศาสตร์ ได้ผ่านการรับรองสถาบันการศึกษาปีการศึกษา 2558-2560 แต่ทั้งนี้คณะจะต้องทบทวนผลการดำเนินงาน</t>
  </si>
  <si>
    <t>และประชุมอาจารย์เพื่อนำข้อเสนอแนะของคณะกรรมการ มาปรับปรุงผลการดำเนินงาน และพัฒนาองค์กรต่อไป อีกทั้งคณะต้องจัดทำ</t>
  </si>
  <si>
    <t>รายงานการประเมินตนเอง (SAR) ทุกปีการศึกษา เพื่อเตรียมความพร้อมรองรับการรับรองสถาบัน ปีการศึกษา 2561 โดยต้องประเมิน</t>
  </si>
  <si>
    <t>ผลการปฏิบัติงานย้อนหลัง เป็นเวลา 3 ปีการศึกษา (2558-2560) ต่อไป</t>
  </si>
  <si>
    <t>วัตถุประสงค์ของกิจกรรม  :</t>
  </si>
  <si>
    <t>1.เพื่อให้คณะพยาบาลศาสตร์ผ่านเกณฑ์มาตรฐานการรับรองสถาบันการศึกษา  ปีการศึกษา 2561 สำหรับสถาบันการศึกษาที่มีผู้สำเร็จการศึกษา</t>
  </si>
  <si>
    <t>เป็นระยะเวลา อย่างน้อย 3 ปี</t>
  </si>
  <si>
    <t>แนวทางการดำเนินการ :</t>
  </si>
  <si>
    <t xml:space="preserve"> 1. ประชุมอาจารย์ เตรียมความพร้อมและมอบหมายงาน</t>
  </si>
  <si>
    <t xml:space="preserve"> 2. จัดทำเอกสารแผนการสอนประมวลรายวิชาต่าง ๆ</t>
  </si>
  <si>
    <t xml:space="preserve"> 3. เชิญวิทยากรผู้ทรงคุณวุฒิมาบรรยายเทคนิคการเขียนรายงานการประเมินตนเองและเตรียมความพร้อมรองรับการตรวจเยี่ยม</t>
  </si>
  <si>
    <t xml:space="preserve">ความสอดคล้องตัวบ่งชี้หรือตัวชี้วัดของ สกอ.  หรือ สภาการพยาบาล </t>
  </si>
  <si>
    <t>1. สกอ.ตัวบ่งชี้ที่ 5.1การบริหารของคณะเพื่อการกำกับติดตามผลลัพธ์ตามพันธกิจและกลุ่มสถาบันและเอกลักษณ์ของคณะ</t>
  </si>
  <si>
    <t xml:space="preserve">2. เกณฑ์การรับรองสถาบันการศึกษาการพยาบาลและการผดุงครรภ์ สำหรับสถาบันการศึกษาที่มีผู้สำเร็จการศึกษา พ.ศ. 2556 </t>
  </si>
  <si>
    <t>เกณฑ์สำคัญ 10 ตัวบ่งชี้และเกณฑ์ทั่วไป 19 ตัวบ่งชี้ จำนวน 29 ตัวบ่งชี้</t>
  </si>
  <si>
    <t>ตัวชี้วัดความสำเร็จของกิจกรรม  :</t>
  </si>
  <si>
    <t>1)  ตัวชี้วัดเชิงคุณภาพ  :</t>
  </si>
  <si>
    <t>ผ่านการรับรองของสภาการพยาบาลปีการศึกษา 2561 ประกอบด้วยมาตรฐาน 8 ด้าน และ 29 ตัวบ่งชี้</t>
  </si>
  <si>
    <t>2)  ตัวชี้วัดเชิงปริมาณ  :</t>
  </si>
  <si>
    <t>3)  ตัวชี้วัดเชิงเวลา  :</t>
  </si>
  <si>
    <t>เม.ย.-ก.ย.2560</t>
  </si>
  <si>
    <t>4)  ตัวชี้วัดเชิงต้นทุน  :</t>
  </si>
  <si>
    <t>บาท</t>
  </si>
  <si>
    <t>งบประมาณ</t>
  </si>
  <si>
    <t>รายละเอียดค่าใช้จ่าย</t>
  </si>
  <si>
    <t>1)   งบดำเนินงาน</t>
  </si>
  <si>
    <t xml:space="preserve">      1. ค่าตอบแทน</t>
  </si>
  <si>
    <t>ค่าตอบแทนวิทยากร (12 ชั่วโมง*600 บาท)</t>
  </si>
  <si>
    <t>2. ค่าใช้สอย</t>
  </si>
  <si>
    <t>ค่าเดินทางวิทยากร 1 คนๆละ6,000 บาท</t>
  </si>
  <si>
    <t>ค่าที่พักวิทยากร 2 คืนๆละ1,200 บาท</t>
  </si>
  <si>
    <t>ค่าอาหารว่าง 40 คน* 30 บาท*6 มื้อ</t>
  </si>
  <si>
    <t>ค่าอาหารกลางวัน 40 คน*120 บาท *3 มื้อ</t>
  </si>
  <si>
    <t>ค่าจ้างพิมพ์เอกสาร 150 หน้า*15 บาท*2 ครั้ง</t>
  </si>
  <si>
    <t>1.2)  ค่าวัสดุ</t>
  </si>
  <si>
    <t>ค่าวัสดุสำนักงาน หมึกพิมพ์ แฟ้ม กล่องเอกสาร</t>
  </si>
  <si>
    <t>ค่าจ้างทำเอกสาร 40 เล่มๆละ100 บาท 2 ครั้ง</t>
  </si>
  <si>
    <t>แผนการดำเนินงาน /  แผนการใช้จ่ายงบประมาณ  :</t>
  </si>
  <si>
    <t>หน่วย   :   บาท</t>
  </si>
  <si>
    <t>ขั้นตอนการดำเนินงาน</t>
  </si>
  <si>
    <t xml:space="preserve">แผนการดำเนินงาน </t>
  </si>
  <si>
    <t>รวม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</si>
  <si>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</si>
  <si>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</si>
  <si>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</si>
  <si>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</si>
  <si>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</si>
  <si>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</si>
  <si>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</si>
  <si>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</si>
  <si>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</si>
  <si>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</si>
  <si>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</si>
  <si>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</si>
  <si>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</si>
  <si>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</si>
  <si>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</si>
  <si>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</si>
  <si>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ประชุมอาจารย์ เตรียมความพร้อมและมอบหมายงาน</t>
  </si>
  <si>
    <t>√</t>
  </si>
  <si>
    <t>2. จัดทำเอกสารแผนการสอนประมวลรายวิชาต่าง ๆ</t>
  </si>
  <si>
    <t>3. เชิญวิทยากรผู้ทรงคุณวุฒิมาบรรยายเทคนิคการเขียนรายงานการประเมินตนเองและเตรียมความพร้อมรองรับการตรวจเยี่ยม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</si>
  <si>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</si>
  <si>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</si>
  <si>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</si>
  <si>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</si>
  <si>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</si>
  <si>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</si>
  <si>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</si>
  <si>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</si>
  <si>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</si>
  <si>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</si>
  <si>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</si>
  <si>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</si>
  <si>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</si>
  <si>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</si>
  <si>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</si>
  <si>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</si>
  <si>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</si>
  <si>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</si>
  <si>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</si>
  <si>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ผลการพิจารณาผ่านเกณฑ์ประเมินรับรองสถาบัน</t>
  </si>
  <si>
    <t>การตรวจสอบเอกสาร,การนำเสนอ</t>
  </si>
  <si>
    <t>เกณฑ์การประเมินรับรองสถาบัน</t>
  </si>
  <si>
    <t>การสัมภาษณ์,การตรวจเยี่ยมสถานที่</t>
  </si>
  <si>
    <t>สภาการพยาบาล</t>
  </si>
  <si>
    <t>ดำเนินงาน</t>
  </si>
  <si>
    <t>ผลที่คาดว่าจะได้รับจากกิจกรรม  :</t>
  </si>
  <si>
    <t>คณะพยาบาลศาสตร์  สามารถผ่านการขอรับรองสถาบันการศึกษา ปี 2561 ตามเกณฑ์ใหม่ สำหรับสถาบันการศึกษาที่มีผู้สำเร็จการศึกษา</t>
  </si>
  <si>
    <t>กิจกรรมที่ 9.2 การรับรองสถาบันการศึกษา</t>
  </si>
  <si>
    <t xml:space="preserve">นักศึกษา 413 คน  อาจารย์ และบุคลากรของคณะฯ จำนวน 40 คน </t>
  </si>
  <si>
    <r>
      <t xml:space="preserve">เป้าหมาย  : </t>
    </r>
    <r>
      <rPr>
        <sz val="14"/>
        <rFont val="TH SarabunPSK"/>
        <family val="2"/>
      </rPr>
      <t xml:space="preserve">นักศึกษา 413 คน และ อาจารย์ บุคลากรของคณะฯ จำนวน 40 คน </t>
    </r>
  </si>
  <si>
    <t>ตัวชี้วัดแผนยุทธศาสตร์</t>
  </si>
  <si>
    <t>ระบบกำกับการประกันคุณภาพ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</si>
</sst>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7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8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b/>
      <sz val="14"/>
      <name val="Adobe Caslon Pro Bold"/>
      <family val="1"/>
    </font>
    <font>
      <sz val="12"/>
      <color theme="1"/>
      <name val="TH SarabunPSK"/>
      <family val="2"/>
    </font>
    <font>
      <sz val="14"/>
      <color theme="0" tint="-0.14999847407452621"/>
      <name val="TH SarabunPSK"/>
      <family val="2"/>
    </font>
    <font>
      <b/>
      <sz val="14"/>
      <color theme="0" tint="-0.1499984740745262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87" fontId="3" fillId="0" borderId="0" xfId="1" applyNumberFormat="1" applyFont="1"/>
    <xf numFmtId="187" fontId="3" fillId="0" borderId="0" xfId="1" applyNumberFormat="1" applyFont="1" applyAlignment="1">
      <alignment shrinkToFit="1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vertical="center" wrapText="1" shrinkToFit="1"/>
    </xf>
    <xf numFmtId="187" fontId="6" fillId="0" borderId="2" xfId="1" applyNumberFormat="1" applyFont="1" applyFill="1" applyBorder="1" applyAlignment="1">
      <alignment vertical="center"/>
    </xf>
    <xf numFmtId="187" fontId="7" fillId="0" borderId="2" xfId="1" applyNumberFormat="1" applyFont="1" applyFill="1" applyBorder="1" applyAlignment="1">
      <alignment vertical="center"/>
    </xf>
    <xf numFmtId="187" fontId="8" fillId="0" borderId="2" xfId="1" applyNumberFormat="1" applyFont="1" applyFill="1" applyBorder="1" applyAlignment="1">
      <alignment vertical="center"/>
    </xf>
    <xf numFmtId="187" fontId="9" fillId="0" borderId="2" xfId="1" applyNumberFormat="1" applyFont="1" applyFill="1" applyBorder="1" applyAlignment="1">
      <alignment vertical="center"/>
    </xf>
    <xf numFmtId="187" fontId="6" fillId="0" borderId="3" xfId="1" applyNumberFormat="1" applyFont="1" applyFill="1" applyBorder="1"/>
    <xf numFmtId="187" fontId="7" fillId="0" borderId="3" xfId="1" applyNumberFormat="1" applyFont="1" applyFill="1" applyBorder="1"/>
    <xf numFmtId="187" fontId="10" fillId="0" borderId="3" xfId="1" applyNumberFormat="1" applyFont="1" applyFill="1" applyBorder="1"/>
    <xf numFmtId="187" fontId="11" fillId="0" borderId="3" xfId="1" applyNumberFormat="1" applyFont="1" applyFill="1" applyBorder="1"/>
    <xf numFmtId="187" fontId="11" fillId="0" borderId="3" xfId="1" applyNumberFormat="1" applyFont="1" applyBorder="1"/>
    <xf numFmtId="187" fontId="12" fillId="0" borderId="3" xfId="1" applyNumberFormat="1" applyFont="1" applyBorder="1"/>
    <xf numFmtId="187" fontId="10" fillId="0" borderId="3" xfId="1" applyNumberFormat="1" applyFont="1" applyBorder="1"/>
    <xf numFmtId="0" fontId="3" fillId="0" borderId="3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87" fontId="14" fillId="0" borderId="3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2" borderId="3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5" fillId="2" borderId="5" xfId="0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13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0" fillId="0" borderId="2" xfId="0" applyFont="1" applyFill="1" applyBorder="1" applyAlignment="1">
      <alignment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187" fontId="6" fillId="3" borderId="3" xfId="1" applyNumberFormat="1" applyFont="1" applyFill="1" applyBorder="1" applyAlignment="1">
      <alignment horizontal="center"/>
    </xf>
    <xf numFmtId="0" fontId="5" fillId="0" borderId="0" xfId="0" applyFont="1" applyFill="1" applyAlignment="1"/>
    <xf numFmtId="187" fontId="6" fillId="0" borderId="0" xfId="1" applyNumberFormat="1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left" vertical="top"/>
    </xf>
    <xf numFmtId="187" fontId="6" fillId="0" borderId="0" xfId="1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left" vertical="top"/>
    </xf>
    <xf numFmtId="187" fontId="10" fillId="0" borderId="0" xfId="1" applyNumberFormat="1" applyFont="1" applyAlignment="1">
      <alignment vertical="top"/>
    </xf>
    <xf numFmtId="187" fontId="8" fillId="0" borderId="0" xfId="1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187" fontId="6" fillId="3" borderId="3" xfId="0" applyNumberFormat="1" applyFont="1" applyFill="1" applyBorder="1"/>
    <xf numFmtId="187" fontId="5" fillId="0" borderId="0" xfId="1" applyNumberFormat="1" applyFont="1" applyAlignment="1">
      <alignment horizontal="right"/>
    </xf>
    <xf numFmtId="3" fontId="3" fillId="0" borderId="0" xfId="0" applyNumberFormat="1" applyFont="1" applyAlignment="1"/>
    <xf numFmtId="3" fontId="6" fillId="0" borderId="0" xfId="0" applyNumberFormat="1" applyFont="1" applyAlignment="1"/>
    <xf numFmtId="187" fontId="5" fillId="0" borderId="0" xfId="1" applyNumberFormat="1" applyFont="1"/>
    <xf numFmtId="0" fontId="12" fillId="0" borderId="2" xfId="0" applyFont="1" applyFill="1" applyBorder="1" applyAlignment="1">
      <alignment vertical="center" wrapText="1" shrinkToFit="1"/>
    </xf>
    <xf numFmtId="187" fontId="8" fillId="0" borderId="3" xfId="1" applyNumberFormat="1" applyFont="1" applyFill="1" applyBorder="1"/>
    <xf numFmtId="187" fontId="8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87" fontId="3" fillId="0" borderId="0" xfId="1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187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horizontal="right" wrapText="1" shrinkToFit="1"/>
    </xf>
    <xf numFmtId="187" fontId="3" fillId="0" borderId="0" xfId="1" applyNumberFormat="1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88"/>
  <sheetViews>
    <sheetView tabSelected="1" view="pageBreakPreview" topLeftCell="A76" zoomScaleSheetLayoutView="100" workbookViewId="0">
      <selection activeCell="E52" sqref="E52"/>
    </sheetView>
  </sheetViews>
  <sheetFormatPr defaultColWidth="9.140625" defaultRowHeight="18.75"/>
  <cols>
    <col min="1" max="1" width="21.140625" style="7" customWidth="1"/>
    <col min="2" max="2" width="7.42578125" style="7" customWidth="1"/>
    <col min="3" max="3" width="7.5703125" style="7" customWidth="1"/>
    <col min="4" max="4" width="7" style="7" customWidth="1"/>
    <col min="5" max="5" width="7.42578125" style="7" customWidth="1"/>
    <col min="6" max="7" width="7.28515625" style="7" customWidth="1"/>
    <col min="8" max="8" width="6.42578125" style="7" customWidth="1"/>
    <col min="9" max="9" width="6.5703125" style="7" customWidth="1"/>
    <col min="10" max="10" width="6.85546875" style="7" customWidth="1"/>
    <col min="11" max="11" width="6.7109375" style="7" customWidth="1"/>
    <col min="12" max="12" width="7.42578125" style="7" customWidth="1"/>
    <col min="13" max="13" width="8" style="7" customWidth="1"/>
    <col min="14" max="14" width="8.28515625" style="7" customWidth="1"/>
    <col min="15" max="16384" width="9.140625" style="7"/>
  </cols>
  <sheetData>
    <row r="1" spans="1:14" s="2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4" s="2" customForma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 s="2" customForma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s="4" customFormat="1" ht="6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4" customFormat="1" ht="6" customHeight="1" thickTop="1">
      <c r="B5" s="5"/>
      <c r="C5" s="5"/>
      <c r="D5" s="5"/>
      <c r="E5" s="5"/>
      <c r="F5" s="5"/>
      <c r="G5" s="5"/>
    </row>
    <row r="6" spans="1:14">
      <c r="A6" s="1" t="s">
        <v>95</v>
      </c>
      <c r="B6" s="8"/>
      <c r="C6" s="8"/>
      <c r="D6" s="8"/>
      <c r="F6" s="8"/>
      <c r="G6" s="1"/>
      <c r="H6" s="1"/>
    </row>
    <row r="7" spans="1:14" ht="6" customHeight="1">
      <c r="A7" s="6"/>
    </row>
    <row r="8" spans="1:14" s="1" customFormat="1">
      <c r="A8" s="6" t="s">
        <v>3</v>
      </c>
    </row>
    <row r="9" spans="1:14" s="68" customFormat="1" ht="21" customHeight="1">
      <c r="A9" s="67" t="s">
        <v>4</v>
      </c>
      <c r="J9" s="72"/>
      <c r="K9" s="72"/>
      <c r="L9" s="72"/>
      <c r="M9" s="72"/>
      <c r="N9" s="72"/>
    </row>
    <row r="10" spans="1:14" s="68" customFormat="1" ht="22.5" customHeight="1">
      <c r="A10" s="72" t="s">
        <v>5</v>
      </c>
      <c r="J10" s="72"/>
      <c r="K10" s="72"/>
      <c r="L10" s="72"/>
      <c r="M10" s="72"/>
      <c r="N10" s="72"/>
    </row>
    <row r="11" spans="1:14" s="68" customFormat="1" ht="21" customHeight="1">
      <c r="A11" s="72" t="s">
        <v>6</v>
      </c>
      <c r="J11" s="72"/>
      <c r="K11" s="72"/>
      <c r="L11" s="72"/>
      <c r="M11" s="72"/>
      <c r="N11" s="72"/>
    </row>
    <row r="12" spans="1:14" s="68" customFormat="1" ht="21" customHeight="1">
      <c r="A12" s="72" t="s">
        <v>7</v>
      </c>
      <c r="J12" s="72"/>
      <c r="K12" s="72"/>
      <c r="L12" s="72"/>
      <c r="M12" s="72"/>
      <c r="N12" s="72"/>
    </row>
    <row r="13" spans="1:14" s="68" customFormat="1" ht="20.25" customHeight="1">
      <c r="A13" s="72" t="s">
        <v>8</v>
      </c>
      <c r="J13" s="72"/>
      <c r="K13" s="72"/>
      <c r="L13" s="72"/>
      <c r="M13" s="72"/>
      <c r="N13" s="72"/>
    </row>
    <row r="14" spans="1:14" s="68" customFormat="1" ht="20.25" customHeight="1">
      <c r="A14" s="72" t="s">
        <v>9</v>
      </c>
      <c r="J14" s="72"/>
      <c r="K14" s="72"/>
      <c r="L14" s="72"/>
      <c r="M14" s="72"/>
      <c r="N14" s="72"/>
    </row>
    <row r="15" spans="1:14" s="1" customFormat="1" ht="7.5" customHeight="1">
      <c r="A15" s="7"/>
      <c r="I15" s="7"/>
      <c r="J15" s="7"/>
      <c r="K15" s="7"/>
      <c r="L15" s="7"/>
      <c r="M15" s="7"/>
    </row>
    <row r="16" spans="1:14" s="1" customFormat="1">
      <c r="A16" s="6" t="s">
        <v>10</v>
      </c>
      <c r="I16" s="7"/>
      <c r="J16" s="7"/>
      <c r="K16" s="7"/>
      <c r="L16" s="7"/>
      <c r="M16" s="7"/>
    </row>
    <row r="17" spans="1:13" s="59" customFormat="1">
      <c r="A17" s="57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s="1" customFormat="1" ht="19.899999999999999" customHeight="1">
      <c r="A18" s="11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1" customFormat="1">
      <c r="A19" s="2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" customFormat="1">
      <c r="A20" s="11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1" customFormat="1">
      <c r="A21" s="11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1" customFormat="1">
      <c r="A22" s="11" t="s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1" customFormat="1" ht="7.5" customHeight="1">
      <c r="A23" s="1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1" t="s">
        <v>17</v>
      </c>
      <c r="B24" s="1"/>
      <c r="C24" s="1"/>
      <c r="K24" s="1"/>
      <c r="L24" s="1"/>
    </row>
    <row r="25" spans="1:13" s="58" customFormat="1" ht="18.75" customHeight="1">
      <c r="A25" s="109" t="s">
        <v>18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3" s="58" customFormat="1" ht="21.75" customHeight="1">
      <c r="A26" s="65" t="s">
        <v>19</v>
      </c>
    </row>
    <row r="27" spans="1:13" ht="18.75" customHeight="1">
      <c r="A27" s="7" t="s">
        <v>20</v>
      </c>
    </row>
    <row r="28" spans="1:13" ht="11.25" customHeight="1"/>
    <row r="29" spans="1:13" s="1" customFormat="1">
      <c r="A29" s="6" t="s">
        <v>21</v>
      </c>
    </row>
    <row r="30" spans="1:13">
      <c r="A30" s="6" t="s">
        <v>22</v>
      </c>
      <c r="B30" s="58" t="s">
        <v>23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3">
      <c r="A31" s="6" t="s">
        <v>98</v>
      </c>
      <c r="B31" s="91">
        <v>6.3</v>
      </c>
      <c r="C31" s="7" t="s">
        <v>99</v>
      </c>
      <c r="D31" s="58"/>
      <c r="E31" s="58"/>
      <c r="F31" s="58"/>
      <c r="G31" s="58"/>
      <c r="H31" s="58"/>
      <c r="I31" s="58"/>
      <c r="J31" s="58"/>
      <c r="K31" s="58"/>
      <c r="L31" s="58"/>
    </row>
    <row r="32" spans="1:13">
      <c r="A32" s="6" t="s">
        <v>24</v>
      </c>
      <c r="B32" s="58" t="s">
        <v>96</v>
      </c>
      <c r="C32" s="58"/>
      <c r="D32" s="58"/>
      <c r="E32" s="58"/>
      <c r="F32" s="58"/>
      <c r="G32" s="58"/>
      <c r="H32" s="58"/>
    </row>
    <row r="33" spans="1:13">
      <c r="A33" s="6" t="s">
        <v>25</v>
      </c>
      <c r="B33" s="58" t="s">
        <v>26</v>
      </c>
      <c r="C33" s="58"/>
      <c r="D33" s="58"/>
      <c r="E33" s="58"/>
      <c r="F33" s="58"/>
      <c r="G33" s="58"/>
      <c r="H33" s="58"/>
    </row>
    <row r="34" spans="1:13">
      <c r="A34" s="6" t="s">
        <v>27</v>
      </c>
      <c r="B34" s="117">
        <f>B38</f>
        <v>60000</v>
      </c>
      <c r="C34" s="117"/>
      <c r="E34" s="7" t="s">
        <v>28</v>
      </c>
    </row>
    <row r="35" spans="1:13" ht="10.9" customHeight="1">
      <c r="A35" s="9"/>
      <c r="B35" s="26"/>
      <c r="C35" s="26"/>
    </row>
    <row r="36" spans="1:13" s="58" customFormat="1" ht="21" customHeight="1">
      <c r="A36" s="60" t="s">
        <v>97</v>
      </c>
      <c r="B36" s="59"/>
      <c r="C36" s="59"/>
      <c r="D36" s="59"/>
      <c r="E36" s="59"/>
    </row>
    <row r="37" spans="1:13" s="58" customFormat="1" ht="9.75" customHeight="1">
      <c r="A37" s="60"/>
      <c r="B37" s="59"/>
      <c r="C37" s="59"/>
      <c r="D37" s="59"/>
      <c r="E37" s="59"/>
    </row>
    <row r="38" spans="1:13" s="1" customFormat="1">
      <c r="A38" s="6" t="s">
        <v>29</v>
      </c>
      <c r="B38" s="119">
        <f>+B41</f>
        <v>60000</v>
      </c>
      <c r="C38" s="119"/>
      <c r="D38" s="1" t="s">
        <v>28</v>
      </c>
      <c r="I38" s="14"/>
    </row>
    <row r="39" spans="1:13" ht="10.5" customHeight="1"/>
    <row r="40" spans="1:13" s="1" customFormat="1">
      <c r="A40" s="1" t="s">
        <v>30</v>
      </c>
      <c r="H40" s="13"/>
    </row>
    <row r="41" spans="1:13" s="1" customFormat="1">
      <c r="A41" s="6" t="s">
        <v>31</v>
      </c>
      <c r="B41" s="120">
        <f>L42+L44+L50</f>
        <v>60000</v>
      </c>
      <c r="C41" s="120"/>
      <c r="D41" s="1" t="s">
        <v>28</v>
      </c>
    </row>
    <row r="42" spans="1:13" s="1" customFormat="1">
      <c r="A42" s="6" t="s">
        <v>32</v>
      </c>
      <c r="B42" s="89"/>
      <c r="C42" s="89"/>
      <c r="L42" s="13">
        <f>SUM(K43)</f>
        <v>7200</v>
      </c>
      <c r="M42" s="1" t="s">
        <v>28</v>
      </c>
    </row>
    <row r="43" spans="1:13">
      <c r="A43" s="12" t="s">
        <v>33</v>
      </c>
      <c r="B43" s="81"/>
      <c r="C43" s="81"/>
      <c r="K43" s="84">
        <v>7200</v>
      </c>
      <c r="L43" s="7" t="s">
        <v>28</v>
      </c>
    </row>
    <row r="44" spans="1:13" s="1" customFormat="1" ht="23.25" customHeight="1">
      <c r="A44" s="9" t="s">
        <v>34</v>
      </c>
      <c r="L44" s="83">
        <f>SUM(K45:K49)</f>
        <v>34500</v>
      </c>
      <c r="M44" s="1" t="s">
        <v>28</v>
      </c>
    </row>
    <row r="45" spans="1:13" s="68" customFormat="1" ht="18.75" customHeight="1">
      <c r="A45" s="67" t="s">
        <v>35</v>
      </c>
      <c r="G45" s="69"/>
      <c r="K45" s="75">
        <v>6000</v>
      </c>
      <c r="L45" s="71" t="s">
        <v>28</v>
      </c>
    </row>
    <row r="46" spans="1:13" s="68" customFormat="1" ht="18.75" customHeight="1">
      <c r="A46" s="67" t="s">
        <v>36</v>
      </c>
      <c r="G46" s="69"/>
      <c r="K46" s="75">
        <v>2400</v>
      </c>
      <c r="L46" s="71" t="s">
        <v>28</v>
      </c>
    </row>
    <row r="47" spans="1:13" s="68" customFormat="1" ht="18.75" customHeight="1">
      <c r="A47" s="67" t="s">
        <v>37</v>
      </c>
      <c r="G47" s="69"/>
      <c r="K47" s="75">
        <v>7200</v>
      </c>
      <c r="L47" s="71" t="s">
        <v>28</v>
      </c>
    </row>
    <row r="48" spans="1:13" s="68" customFormat="1" ht="17.25" customHeight="1">
      <c r="A48" s="67" t="s">
        <v>38</v>
      </c>
      <c r="B48" s="72"/>
      <c r="C48" s="72"/>
      <c r="D48" s="72"/>
      <c r="E48" s="73"/>
      <c r="F48" s="73"/>
      <c r="G48" s="74"/>
      <c r="H48" s="74"/>
      <c r="I48" s="73"/>
      <c r="J48" s="73"/>
      <c r="K48" s="75">
        <v>14400</v>
      </c>
      <c r="L48" s="71" t="s">
        <v>28</v>
      </c>
    </row>
    <row r="49" spans="1:14" s="68" customFormat="1" ht="18.75" customHeight="1">
      <c r="A49" s="67" t="s">
        <v>39</v>
      </c>
      <c r="B49" s="72"/>
      <c r="C49" s="72"/>
      <c r="D49" s="72"/>
      <c r="E49" s="73"/>
      <c r="F49" s="73"/>
      <c r="G49" s="74"/>
      <c r="H49" s="74"/>
      <c r="I49" s="73"/>
      <c r="J49" s="73"/>
      <c r="K49" s="75">
        <v>4500</v>
      </c>
      <c r="L49" s="71" t="s">
        <v>28</v>
      </c>
    </row>
    <row r="50" spans="1:14" s="1" customFormat="1" ht="18" customHeight="1">
      <c r="A50" s="9" t="s">
        <v>40</v>
      </c>
      <c r="E50" s="16"/>
      <c r="K50" s="66"/>
      <c r="L50" s="82">
        <f>SUM(K51:K52)</f>
        <v>18300</v>
      </c>
      <c r="M50" s="1" t="s">
        <v>28</v>
      </c>
    </row>
    <row r="51" spans="1:14" s="68" customFormat="1" ht="18.75" customHeight="1">
      <c r="A51" s="74" t="s">
        <v>41</v>
      </c>
      <c r="B51" s="73"/>
      <c r="C51" s="73"/>
      <c r="D51" s="73"/>
      <c r="E51" s="73"/>
      <c r="F51" s="73"/>
      <c r="G51" s="73"/>
      <c r="H51" s="73"/>
      <c r="I51" s="73"/>
      <c r="J51" s="73"/>
      <c r="K51" s="76">
        <v>10300</v>
      </c>
      <c r="L51" s="71" t="s">
        <v>28</v>
      </c>
    </row>
    <row r="52" spans="1:14" s="68" customFormat="1" ht="19.5" customHeight="1">
      <c r="A52" s="67" t="s">
        <v>42</v>
      </c>
      <c r="E52" s="77"/>
      <c r="F52" s="73"/>
      <c r="G52" s="74"/>
      <c r="H52" s="74"/>
      <c r="I52" s="77"/>
      <c r="J52" s="77"/>
      <c r="K52" s="70">
        <v>8000</v>
      </c>
      <c r="L52" s="71" t="s">
        <v>28</v>
      </c>
    </row>
    <row r="53" spans="1:14" ht="9" customHeight="1">
      <c r="A53" s="17"/>
      <c r="B53" s="18"/>
      <c r="C53" s="18"/>
      <c r="D53" s="18"/>
      <c r="E53" s="15"/>
      <c r="F53" s="18"/>
      <c r="G53" s="20"/>
      <c r="H53" s="19"/>
    </row>
    <row r="54" spans="1:14" ht="9" customHeight="1">
      <c r="A54" s="17"/>
      <c r="B54" s="18"/>
      <c r="C54" s="18"/>
      <c r="D54" s="18"/>
      <c r="E54" s="15"/>
      <c r="F54" s="18"/>
      <c r="G54" s="20"/>
      <c r="H54" s="19"/>
    </row>
    <row r="55" spans="1:14" ht="44.25" customHeight="1">
      <c r="A55" s="17"/>
      <c r="B55" s="18"/>
      <c r="C55" s="18"/>
      <c r="D55" s="18"/>
      <c r="E55" s="15"/>
      <c r="F55" s="18"/>
      <c r="G55" s="20"/>
      <c r="H55" s="19"/>
    </row>
    <row r="56" spans="1:14">
      <c r="A56" s="6" t="s">
        <v>43</v>
      </c>
      <c r="K56" s="12" t="s">
        <v>44</v>
      </c>
    </row>
    <row r="57" spans="1:14" s="21" customFormat="1">
      <c r="A57" s="106" t="s">
        <v>45</v>
      </c>
      <c r="B57" s="111" t="s">
        <v>46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3"/>
      <c r="N57" s="118" t="s">
        <v>47</v>
      </c>
    </row>
    <row r="58" spans="1:14" s="21" customFormat="1">
      <c r="A58" s="110"/>
      <c r="B58" s="114" t="s">
        <v>48</v>
      </c>
      <c r="C58" s="115"/>
      <c r="D58" s="116"/>
      <c r="E58" s="114" t="s">
        <v>49</v>
      </c>
      <c r="F58" s="115"/>
      <c r="G58" s="116"/>
      <c r="H58" s="114" t="s">
        <v>50</v>
      </c>
      <c r="I58" s="115"/>
      <c r="J58" s="116"/>
      <c r="K58" s="114" t="s">
        <v>51</v>
      </c>
      <c r="L58" s="115"/>
      <c r="M58" s="116"/>
      <c r="N58" s="118"/>
    </row>
    <row r="59" spans="1:14" s="22" customFormat="1" ht="21.75" customHeight="1">
      <c r="A59" s="107"/>
      <c r="B59" s="88" t="s">
        <v>52</v>
      </c>
      <c r="C59" s="88" t="s">
        <v>53</v>
      </c>
      <c r="D59" s="88" t="s">
        <v>54</v>
      </c>
      <c r="E59" s="88" t="s">
        <v>55</v>
      </c>
      <c r="F59" s="88" t="s">
        <v>56</v>
      </c>
      <c r="G59" s="88" t="s">
        <v>57</v>
      </c>
      <c r="H59" s="88" t="s">
        <v>58</v>
      </c>
      <c r="I59" s="88" t="s">
        <v>59</v>
      </c>
      <c r="J59" s="88" t="s">
        <v>60</v>
      </c>
      <c r="K59" s="88" t="s">
        <v>61</v>
      </c>
      <c r="L59" s="88" t="s">
        <v>62</v>
      </c>
      <c r="M59" s="88" t="s">
        <v>63</v>
      </c>
      <c r="N59" s="118"/>
    </row>
    <row r="60" spans="1:14" s="22" customFormat="1" ht="32.25" customHeight="1">
      <c r="A60" s="61" t="s">
        <v>64</v>
      </c>
      <c r="B60" s="78"/>
      <c r="C60" s="78"/>
      <c r="D60" s="78"/>
      <c r="E60" s="78"/>
      <c r="F60" s="78"/>
      <c r="G60" s="47" t="s">
        <v>65</v>
      </c>
      <c r="H60" s="47"/>
      <c r="I60" s="47"/>
      <c r="J60" s="49"/>
      <c r="K60" s="48"/>
      <c r="L60" s="50"/>
      <c r="M60" s="51"/>
      <c r="N60" s="78"/>
    </row>
    <row r="61" spans="1:14" ht="33.75" customHeight="1">
      <c r="A61" s="61" t="s">
        <v>66</v>
      </c>
      <c r="B61" s="79"/>
      <c r="C61" s="79"/>
      <c r="D61" s="79"/>
      <c r="E61" s="79"/>
      <c r="F61" s="79"/>
      <c r="G61" s="47"/>
      <c r="H61" s="56" t="s">
        <v>65</v>
      </c>
      <c r="I61" s="56"/>
      <c r="J61" s="56" t="s">
        <v>65</v>
      </c>
      <c r="K61" s="56" t="s">
        <v>65</v>
      </c>
      <c r="L61" s="56" t="s">
        <v>65</v>
      </c>
      <c r="M61" s="56" t="s">
        <v>65</v>
      </c>
      <c r="N61" s="79"/>
    </row>
    <row r="62" spans="1:14" ht="64.5" customHeight="1">
      <c r="A62" s="85" t="s">
        <v>67</v>
      </c>
      <c r="B62" s="46"/>
      <c r="C62" s="79"/>
      <c r="D62" s="79"/>
      <c r="E62" s="56"/>
      <c r="F62" s="56"/>
      <c r="G62" s="56"/>
      <c r="H62" s="56" t="s">
        <v>65</v>
      </c>
      <c r="I62" s="52"/>
      <c r="J62" s="53"/>
      <c r="K62" s="54"/>
      <c r="L62" s="53"/>
      <c r="M62" s="55"/>
      <c r="N62" s="79"/>
    </row>
    <row r="63" spans="1:14">
      <c r="A63" s="62" t="s">
        <v>68</v>
      </c>
      <c r="B63" s="111" t="s">
        <v>69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</row>
    <row r="64" spans="1:14">
      <c r="A64" s="63" t="s">
        <v>70</v>
      </c>
      <c r="B64" s="64">
        <f>+B65+B66+B71+B74+B75</f>
        <v>0</v>
      </c>
      <c r="C64" s="64">
        <f t="shared" ref="C64:M64" si="0">+C65+C66+C71+C74+C75</f>
        <v>0</v>
      </c>
      <c r="D64" s="64">
        <f t="shared" si="0"/>
        <v>0</v>
      </c>
      <c r="E64" s="64">
        <f t="shared" si="0"/>
        <v>0</v>
      </c>
      <c r="F64" s="64">
        <f t="shared" si="0"/>
        <v>0</v>
      </c>
      <c r="G64" s="64">
        <f t="shared" si="0"/>
        <v>0</v>
      </c>
      <c r="H64" s="87">
        <f t="shared" si="0"/>
        <v>29500</v>
      </c>
      <c r="I64" s="64">
        <f t="shared" si="0"/>
        <v>0</v>
      </c>
      <c r="J64" s="64">
        <f t="shared" si="0"/>
        <v>5000</v>
      </c>
      <c r="K64" s="64">
        <f t="shared" si="0"/>
        <v>5000</v>
      </c>
      <c r="L64" s="64">
        <f t="shared" si="0"/>
        <v>20500</v>
      </c>
      <c r="M64" s="64">
        <f t="shared" si="0"/>
        <v>0</v>
      </c>
      <c r="N64" s="80">
        <f>SUM(B64:M64)</f>
        <v>60000</v>
      </c>
    </row>
    <row r="65" spans="1:14" s="22" customFormat="1" ht="21.75" customHeight="1">
      <c r="A65" s="27" t="s">
        <v>71</v>
      </c>
      <c r="B65" s="28">
        <v>0</v>
      </c>
      <c r="C65" s="28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30">
        <v>0</v>
      </c>
      <c r="L65" s="31">
        <v>0</v>
      </c>
      <c r="M65" s="30">
        <v>0</v>
      </c>
      <c r="N65" s="80">
        <f t="shared" ref="N65:N77" si="1">SUM(B65:M65)</f>
        <v>0</v>
      </c>
    </row>
    <row r="66" spans="1:14">
      <c r="A66" s="27" t="s">
        <v>72</v>
      </c>
      <c r="B66" s="32">
        <f>SUM(B67:B70)</f>
        <v>0</v>
      </c>
      <c r="C66" s="32">
        <f t="shared" ref="C66:G66" si="2">SUM(C67:C70)</f>
        <v>0</v>
      </c>
      <c r="D66" s="32">
        <f t="shared" si="2"/>
        <v>0</v>
      </c>
      <c r="E66" s="32">
        <f t="shared" si="2"/>
        <v>0</v>
      </c>
      <c r="F66" s="32">
        <f t="shared" si="2"/>
        <v>0</v>
      </c>
      <c r="G66" s="32">
        <f t="shared" si="2"/>
        <v>0</v>
      </c>
      <c r="H66" s="86">
        <f t="shared" ref="H66:M66" si="3">SUM(H67:H70)</f>
        <v>29500</v>
      </c>
      <c r="I66" s="32">
        <f t="shared" si="3"/>
        <v>0</v>
      </c>
      <c r="J66" s="32">
        <f t="shared" si="3"/>
        <v>5000</v>
      </c>
      <c r="K66" s="32">
        <f t="shared" si="3"/>
        <v>5000</v>
      </c>
      <c r="L66" s="32">
        <f t="shared" si="3"/>
        <v>20500</v>
      </c>
      <c r="M66" s="32">
        <f t="shared" si="3"/>
        <v>0</v>
      </c>
      <c r="N66" s="80">
        <f t="shared" si="1"/>
        <v>60000</v>
      </c>
    </row>
    <row r="67" spans="1:14">
      <c r="A67" s="23" t="s">
        <v>73</v>
      </c>
      <c r="B67" s="79"/>
      <c r="C67" s="79"/>
      <c r="D67" s="79"/>
      <c r="E67" s="79"/>
      <c r="F67" s="79"/>
      <c r="G67" s="79"/>
      <c r="H67" s="42"/>
      <c r="I67" s="42"/>
      <c r="J67" s="42"/>
      <c r="K67" s="42"/>
      <c r="L67" s="42">
        <v>7200</v>
      </c>
      <c r="M67" s="79"/>
      <c r="N67" s="80">
        <f>SUM(H67:L67)</f>
        <v>7200</v>
      </c>
    </row>
    <row r="68" spans="1:14">
      <c r="A68" s="23" t="s">
        <v>74</v>
      </c>
      <c r="B68" s="79"/>
      <c r="C68" s="79"/>
      <c r="D68" s="79"/>
      <c r="E68" s="79"/>
      <c r="F68" s="79"/>
      <c r="G68" s="79"/>
      <c r="H68" s="42">
        <v>24500</v>
      </c>
      <c r="I68" s="42"/>
      <c r="J68" s="42"/>
      <c r="K68" s="42"/>
      <c r="L68" s="42">
        <v>10000</v>
      </c>
      <c r="M68" s="79"/>
      <c r="N68" s="80">
        <f>SUM(H68:L68)</f>
        <v>34500</v>
      </c>
    </row>
    <row r="69" spans="1:14">
      <c r="A69" s="23" t="s">
        <v>75</v>
      </c>
      <c r="B69" s="79"/>
      <c r="C69" s="79"/>
      <c r="D69" s="79"/>
      <c r="E69" s="79"/>
      <c r="F69" s="79"/>
      <c r="G69" s="79"/>
      <c r="H69" s="42">
        <v>5000</v>
      </c>
      <c r="J69" s="42">
        <v>5000</v>
      </c>
      <c r="K69" s="42">
        <v>5000</v>
      </c>
      <c r="L69" s="42">
        <v>3300</v>
      </c>
      <c r="M69" s="42"/>
      <c r="N69" s="80">
        <f>SUM(H69:M69)</f>
        <v>18300</v>
      </c>
    </row>
    <row r="70" spans="1:14">
      <c r="A70" s="24" t="s">
        <v>76</v>
      </c>
      <c r="B70" s="34"/>
      <c r="C70" s="34"/>
      <c r="D70" s="35"/>
      <c r="E70" s="35"/>
      <c r="F70" s="35"/>
      <c r="G70" s="35"/>
      <c r="H70" s="36"/>
      <c r="I70" s="36"/>
      <c r="J70" s="36"/>
      <c r="K70" s="37"/>
      <c r="L70" s="37"/>
      <c r="M70" s="37"/>
      <c r="N70" s="80">
        <f t="shared" si="1"/>
        <v>0</v>
      </c>
    </row>
    <row r="71" spans="1:14">
      <c r="A71" s="27" t="s">
        <v>77</v>
      </c>
      <c r="B71" s="32">
        <f>+B72+B73</f>
        <v>0</v>
      </c>
      <c r="C71" s="32">
        <f t="shared" ref="C71:M71" si="4">+C72+C73</f>
        <v>0</v>
      </c>
      <c r="D71" s="33">
        <f t="shared" si="4"/>
        <v>0</v>
      </c>
      <c r="E71" s="33">
        <f t="shared" si="4"/>
        <v>0</v>
      </c>
      <c r="F71" s="33">
        <f t="shared" si="4"/>
        <v>0</v>
      </c>
      <c r="G71" s="33">
        <f t="shared" si="4"/>
        <v>0</v>
      </c>
      <c r="H71" s="33">
        <f t="shared" si="4"/>
        <v>0</v>
      </c>
      <c r="I71" s="33">
        <f t="shared" si="4"/>
        <v>0</v>
      </c>
      <c r="J71" s="33">
        <f t="shared" si="4"/>
        <v>0</v>
      </c>
      <c r="K71" s="32">
        <f t="shared" si="4"/>
        <v>0</v>
      </c>
      <c r="L71" s="32">
        <f t="shared" si="4"/>
        <v>0</v>
      </c>
      <c r="M71" s="32">
        <f t="shared" si="4"/>
        <v>0</v>
      </c>
      <c r="N71" s="80">
        <f t="shared" si="1"/>
        <v>0</v>
      </c>
    </row>
    <row r="72" spans="1:14">
      <c r="A72" s="23" t="s">
        <v>78</v>
      </c>
      <c r="B72" s="34"/>
      <c r="C72" s="34"/>
      <c r="D72" s="35"/>
      <c r="E72" s="35"/>
      <c r="F72" s="35"/>
      <c r="G72" s="35"/>
      <c r="H72" s="36"/>
      <c r="I72" s="36"/>
      <c r="J72" s="36"/>
      <c r="K72" s="38"/>
      <c r="L72" s="38"/>
      <c r="M72" s="38"/>
      <c r="N72" s="80">
        <f t="shared" si="1"/>
        <v>0</v>
      </c>
    </row>
    <row r="73" spans="1:14">
      <c r="A73" s="23" t="s">
        <v>79</v>
      </c>
      <c r="B73" s="34"/>
      <c r="C73" s="34"/>
      <c r="D73" s="35"/>
      <c r="E73" s="35"/>
      <c r="F73" s="35"/>
      <c r="G73" s="35"/>
      <c r="H73" s="36"/>
      <c r="I73" s="36"/>
      <c r="J73" s="36"/>
      <c r="K73" s="38"/>
      <c r="L73" s="38"/>
      <c r="M73" s="38"/>
      <c r="N73" s="80">
        <f t="shared" si="1"/>
        <v>0</v>
      </c>
    </row>
    <row r="74" spans="1:14">
      <c r="A74" s="27" t="s">
        <v>80</v>
      </c>
      <c r="B74" s="32">
        <v>0</v>
      </c>
      <c r="C74" s="32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32">
        <v>0</v>
      </c>
      <c r="N74" s="80">
        <f t="shared" si="1"/>
        <v>0</v>
      </c>
    </row>
    <row r="75" spans="1:14">
      <c r="A75" s="39" t="s">
        <v>81</v>
      </c>
      <c r="B75" s="32">
        <v>0</v>
      </c>
      <c r="C75" s="32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32">
        <v>0</v>
      </c>
      <c r="N75" s="80">
        <f t="shared" si="1"/>
        <v>0</v>
      </c>
    </row>
    <row r="76" spans="1:14">
      <c r="A76" s="106" t="s">
        <v>82</v>
      </c>
      <c r="B76" s="92">
        <f>+B64+C64+D64</f>
        <v>0</v>
      </c>
      <c r="C76" s="93"/>
      <c r="D76" s="93"/>
      <c r="E76" s="92">
        <f>+E64+F64+G64</f>
        <v>0</v>
      </c>
      <c r="F76" s="93"/>
      <c r="G76" s="93"/>
      <c r="H76" s="92">
        <f>+H64+I64+J64</f>
        <v>34500</v>
      </c>
      <c r="I76" s="93"/>
      <c r="J76" s="93"/>
      <c r="K76" s="92">
        <f>+K64+L64+M64</f>
        <v>25500</v>
      </c>
      <c r="L76" s="93"/>
      <c r="M76" s="93"/>
      <c r="N76" s="80">
        <f t="shared" si="1"/>
        <v>60000</v>
      </c>
    </row>
    <row r="77" spans="1:14">
      <c r="A77" s="107"/>
      <c r="B77" s="92">
        <f>+B76+E76+H76+K76</f>
        <v>60000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80">
        <f t="shared" si="1"/>
        <v>60000</v>
      </c>
    </row>
    <row r="78" spans="1:14" ht="12" customHeight="1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4">
      <c r="A79" s="1" t="s">
        <v>83</v>
      </c>
    </row>
    <row r="80" spans="1:14" ht="11.25" customHeight="1"/>
    <row r="81" spans="1:12">
      <c r="A81" s="103" t="s">
        <v>84</v>
      </c>
      <c r="B81" s="103"/>
      <c r="C81" s="103"/>
      <c r="D81" s="104"/>
      <c r="E81" s="103" t="s">
        <v>85</v>
      </c>
      <c r="F81" s="103"/>
      <c r="G81" s="103"/>
      <c r="H81" s="103"/>
      <c r="I81" s="105" t="s">
        <v>86</v>
      </c>
      <c r="J81" s="103"/>
      <c r="K81" s="103"/>
      <c r="L81" s="103"/>
    </row>
    <row r="82" spans="1:12">
      <c r="A82" s="97" t="s">
        <v>87</v>
      </c>
      <c r="B82" s="98"/>
      <c r="C82" s="98"/>
      <c r="D82" s="98"/>
      <c r="E82" s="97" t="s">
        <v>88</v>
      </c>
      <c r="F82" s="98"/>
      <c r="G82" s="98"/>
      <c r="H82" s="99"/>
      <c r="I82" s="98" t="s">
        <v>89</v>
      </c>
      <c r="J82" s="98"/>
      <c r="K82" s="98"/>
      <c r="L82" s="99"/>
    </row>
    <row r="83" spans="1:12">
      <c r="A83" s="100" t="s">
        <v>12</v>
      </c>
      <c r="B83" s="101"/>
      <c r="C83" s="101"/>
      <c r="D83" s="101"/>
      <c r="E83" s="100" t="s">
        <v>90</v>
      </c>
      <c r="F83" s="101"/>
      <c r="G83" s="101"/>
      <c r="H83" s="102"/>
      <c r="I83" s="101" t="s">
        <v>91</v>
      </c>
      <c r="J83" s="101"/>
      <c r="K83" s="101"/>
      <c r="L83" s="102"/>
    </row>
    <row r="84" spans="1:12">
      <c r="A84" s="43"/>
      <c r="B84" s="44"/>
      <c r="C84" s="44"/>
      <c r="D84" s="44"/>
      <c r="E84" s="94" t="s">
        <v>92</v>
      </c>
      <c r="F84" s="95"/>
      <c r="G84" s="95"/>
      <c r="H84" s="96"/>
      <c r="I84" s="44"/>
      <c r="J84" s="44"/>
      <c r="K84" s="44"/>
      <c r="L84" s="45"/>
    </row>
    <row r="85" spans="1:12" ht="10.5" customHeight="1">
      <c r="A85" s="25"/>
      <c r="B85" s="25"/>
      <c r="C85" s="25"/>
      <c r="D85" s="25"/>
      <c r="E85" s="90"/>
      <c r="F85" s="90"/>
      <c r="G85" s="90"/>
      <c r="H85" s="90"/>
      <c r="I85" s="25"/>
      <c r="J85" s="25"/>
      <c r="K85" s="25"/>
      <c r="L85" s="25"/>
    </row>
    <row r="86" spans="1:12" s="1" customFormat="1">
      <c r="A86" s="6" t="s">
        <v>93</v>
      </c>
    </row>
    <row r="87" spans="1:12" s="59" customFormat="1">
      <c r="A87" s="65" t="s">
        <v>94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s="1" customFormat="1">
      <c r="A88" s="10"/>
    </row>
  </sheetData>
  <mergeCells count="31">
    <mergeCell ref="N57:N59"/>
    <mergeCell ref="B63:N63"/>
    <mergeCell ref="B38:C38"/>
    <mergeCell ref="B41:C41"/>
    <mergeCell ref="E58:G58"/>
    <mergeCell ref="H58:J58"/>
    <mergeCell ref="K58:M58"/>
    <mergeCell ref="A1:M1"/>
    <mergeCell ref="A2:M2"/>
    <mergeCell ref="A3:M3"/>
    <mergeCell ref="A25:M25"/>
    <mergeCell ref="A57:A59"/>
    <mergeCell ref="B57:M57"/>
    <mergeCell ref="B58:D58"/>
    <mergeCell ref="B34:C34"/>
    <mergeCell ref="B77:M77"/>
    <mergeCell ref="E84:H84"/>
    <mergeCell ref="A82:D82"/>
    <mergeCell ref="E82:H82"/>
    <mergeCell ref="I82:L82"/>
    <mergeCell ref="A83:D83"/>
    <mergeCell ref="E83:H83"/>
    <mergeCell ref="I83:L83"/>
    <mergeCell ref="A81:D81"/>
    <mergeCell ref="E81:H81"/>
    <mergeCell ref="I81:L81"/>
    <mergeCell ref="A76:A77"/>
    <mergeCell ref="B76:D76"/>
    <mergeCell ref="E76:G76"/>
    <mergeCell ref="H76:J76"/>
    <mergeCell ref="K76:M76"/>
  </mergeCells>
  <phoneticPr fontId="2" type="noConversion"/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</dc:creator>
  <cp:lastModifiedBy>SRU</cp:lastModifiedBy>
  <cp:revision/>
  <cp:lastPrinted>2016-08-09T08:31:09Z</cp:lastPrinted>
  <dcterms:created xsi:type="dcterms:W3CDTF">2008-09-03T15:47:42Z</dcterms:created>
  <dcterms:modified xsi:type="dcterms:W3CDTF">2016-08-10T12:04:52Z</dcterms:modified>
</cp:coreProperties>
</file>