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95" windowHeight="8190" tabRatio="930" activeTab="2"/>
  </bookViews>
  <sheets>
    <sheet name="ปก" sheetId="1" r:id="rId1"/>
    <sheet name="บทนำ" sheetId="4" r:id="rId2"/>
    <sheet name="สรุปงบ" sheetId="24" r:id="rId3"/>
  </sheets>
  <definedNames>
    <definedName name="AccessDatabase" hidden="1">"C:\Pongsuk\ประมาณการ ภาคปกติ.mdb"</definedName>
    <definedName name="_xlnm.Print_Area" localSheetId="1">บทนำ!$A$1:$R$34</definedName>
    <definedName name="_xlnm.Print_Area" localSheetId="0">ปก!$A$1:$I$31</definedName>
    <definedName name="_xlnm.Print_Area" localSheetId="2">สรุปงบ!$A$1:$N$33</definedName>
    <definedName name="_xlnm.Print_Titles" localSheetId="2">สรุปงบ!$4:$7</definedName>
    <definedName name="ทำนุ" localSheetId="2">#REF!</definedName>
    <definedName name="ทำนุ">#REF!</definedName>
    <definedName name="ประมาณการ_ภาคปกติ_ภาค1_List" localSheetId="2">#REF!</definedName>
    <definedName name="ประมาณการ_ภาคปกติ_ภาค1_List">#REF!</definedName>
  </definedNames>
  <calcPr calcId="124519"/>
</workbook>
</file>

<file path=xl/calcChain.xml><?xml version="1.0" encoding="utf-8"?>
<calcChain xmlns="http://schemas.openxmlformats.org/spreadsheetml/2006/main">
  <c r="G25" i="24"/>
  <c r="J25"/>
  <c r="L25"/>
  <c r="M25"/>
  <c r="C25"/>
  <c r="E26"/>
  <c r="E25" s="1"/>
  <c r="G26"/>
  <c r="J26"/>
  <c r="L26"/>
  <c r="M26"/>
  <c r="C26"/>
  <c r="D20"/>
  <c r="E20"/>
  <c r="F20"/>
  <c r="G20"/>
  <c r="H20"/>
  <c r="I20"/>
  <c r="J20"/>
  <c r="K20"/>
  <c r="L20"/>
  <c r="M20"/>
  <c r="N20"/>
  <c r="C19"/>
  <c r="D19"/>
  <c r="E19"/>
  <c r="F19"/>
  <c r="G19"/>
  <c r="H19"/>
  <c r="I19"/>
  <c r="J19"/>
  <c r="K19"/>
  <c r="L19"/>
  <c r="M19"/>
  <c r="N19"/>
  <c r="D21"/>
  <c r="E21"/>
  <c r="F21"/>
  <c r="G21"/>
  <c r="H21"/>
  <c r="I21"/>
  <c r="J21"/>
  <c r="K21"/>
  <c r="L21"/>
  <c r="M21"/>
  <c r="N21"/>
  <c r="C20"/>
  <c r="D8"/>
  <c r="E8"/>
  <c r="G8"/>
  <c r="I8"/>
  <c r="J8"/>
  <c r="K8"/>
  <c r="C8"/>
  <c r="D9"/>
  <c r="E9"/>
  <c r="G9"/>
  <c r="I9"/>
  <c r="J9"/>
  <c r="K9"/>
  <c r="C9"/>
  <c r="N33"/>
  <c r="H28"/>
  <c r="H29"/>
  <c r="H30"/>
  <c r="N30" s="1"/>
  <c r="H31"/>
  <c r="N31" s="1"/>
  <c r="H32"/>
  <c r="N32" s="1"/>
  <c r="H33"/>
  <c r="D27"/>
  <c r="D26" s="1"/>
  <c r="D25" s="1"/>
  <c r="E27"/>
  <c r="F27"/>
  <c r="F26" s="1"/>
  <c r="F25" s="1"/>
  <c r="G27"/>
  <c r="C27"/>
  <c r="H24"/>
  <c r="N24" s="1"/>
  <c r="H22"/>
  <c r="H23"/>
  <c r="C21"/>
  <c r="E15"/>
  <c r="F15"/>
  <c r="F9" s="1"/>
  <c r="F8" s="1"/>
  <c r="G15"/>
  <c r="D15"/>
  <c r="H16"/>
  <c r="N16" s="1"/>
  <c r="H17"/>
  <c r="N17" s="1"/>
  <c r="H18"/>
  <c r="N18" s="1"/>
  <c r="C15"/>
  <c r="H11"/>
  <c r="N11" s="1"/>
  <c r="K24"/>
  <c r="K33"/>
  <c r="K32"/>
  <c r="K31"/>
  <c r="K30"/>
  <c r="K29"/>
  <c r="K28"/>
  <c r="M27"/>
  <c r="L27"/>
  <c r="J27"/>
  <c r="I27"/>
  <c r="K27" s="1"/>
  <c r="K26" s="1"/>
  <c r="K25" s="1"/>
  <c r="K18"/>
  <c r="K17"/>
  <c r="K16"/>
  <c r="K12"/>
  <c r="H12"/>
  <c r="N12" s="1"/>
  <c r="K10"/>
  <c r="K13"/>
  <c r="K14"/>
  <c r="K22"/>
  <c r="K23"/>
  <c r="H10"/>
  <c r="H13"/>
  <c r="N13" s="1"/>
  <c r="H14"/>
  <c r="N14" s="1"/>
  <c r="I26" l="1"/>
  <c r="I25" s="1"/>
  <c r="N28"/>
  <c r="N29"/>
  <c r="H27"/>
  <c r="N22"/>
  <c r="N23"/>
  <c r="N10"/>
  <c r="N27" l="1"/>
  <c r="N26" s="1"/>
  <c r="N25" s="1"/>
  <c r="H26"/>
  <c r="H25" s="1"/>
  <c r="G7"/>
  <c r="H15"/>
  <c r="H9" s="1"/>
  <c r="H8" s="1"/>
  <c r="J7"/>
  <c r="M15"/>
  <c r="M9" s="1"/>
  <c r="M8" s="1"/>
  <c r="M7" s="1"/>
  <c r="K15"/>
  <c r="L15"/>
  <c r="L9" s="1"/>
  <c r="L8" s="1"/>
  <c r="L7" s="1"/>
  <c r="D7"/>
  <c r="I7"/>
  <c r="N15" l="1"/>
  <c r="N9" s="1"/>
  <c r="N8" s="1"/>
  <c r="K7"/>
  <c r="F7"/>
  <c r="E7"/>
  <c r="H7" l="1"/>
  <c r="C7"/>
  <c r="N7" l="1"/>
</calcChain>
</file>

<file path=xl/sharedStrings.xml><?xml version="1.0" encoding="utf-8"?>
<sst xmlns="http://schemas.openxmlformats.org/spreadsheetml/2006/main" count="71" uniqueCount="65">
  <si>
    <t>มหาวิทยาลัยราชภัฏสุราษฎร์ธานี</t>
  </si>
  <si>
    <t>โครงการ</t>
  </si>
  <si>
    <t>กิจกรรม</t>
  </si>
  <si>
    <t xml:space="preserve"> </t>
  </si>
  <si>
    <t>รวม</t>
  </si>
  <si>
    <t>ประเภทงบประมาณ</t>
  </si>
  <si>
    <t>ดำเนินงาน</t>
  </si>
  <si>
    <t>ลงทุน</t>
  </si>
  <si>
    <t>อุดหนุน</t>
  </si>
  <si>
    <t>รายจ่ายอื่น</t>
  </si>
  <si>
    <t>ผลผลิตที่ 1.ผู้สำเร็จการศึกษาด้านวิทยาศาสตร์สุขภาพ</t>
  </si>
  <si>
    <t>ตอบแทน</t>
  </si>
  <si>
    <t>ใช้สอย</t>
  </si>
  <si>
    <t>วัสดุ</t>
  </si>
  <si>
    <t>สาธารณูปโภค</t>
  </si>
  <si>
    <t>คณะพยาบาลศาสตร์ มหาวิทยาลัยราชภัฏสุราษฎร์ธานี</t>
  </si>
  <si>
    <t xml:space="preserve">หน่วยงาน   คณะพยาบาลศาสตร์ มหาวิทยาลัยราชภัฏสุราษฎร์ธานี </t>
  </si>
  <si>
    <t xml:space="preserve">หน่วยงานคณะพยาบาลศาสตร์ </t>
  </si>
  <si>
    <t>1.วิสัยทัศน์</t>
  </si>
  <si>
    <t>2.พันธกิจ</t>
  </si>
  <si>
    <t>บุคลากร</t>
  </si>
  <si>
    <t>ประเภทงบประมาณเงินรายได้มหาวิทยาลัย</t>
  </si>
  <si>
    <t>ครุภัณฑ์</t>
  </si>
  <si>
    <t>ที่ดิน</t>
  </si>
  <si>
    <t>3.ประเด็นยุทธศาสตร์</t>
  </si>
  <si>
    <t>1. ผลิตบัณฑิตที่มีคุณภาพได้มาตรฐาน</t>
  </si>
  <si>
    <t>2. พัฒนาคุณภาพงานวิจัยเพื่อพัฒนาชุมชนท้องถิ่น</t>
  </si>
  <si>
    <t>3. ถ่ายทอดองค์ความรู้สู่ความเข้มแข็งของชุมชนท้องถิ่น</t>
  </si>
  <si>
    <t>4. ทำนุบำรุงศิลปวัฒนธรรม ภูมิปัญญาท้องถิ่นและภูมิปัญญาสากล</t>
  </si>
  <si>
    <t>5. พัฒนาคุณภาพอาจารย์และบุคลากรเข้าสู่เกณฑ์มาตรฐาน</t>
  </si>
  <si>
    <t>6. พัฒนาระบบบริหารจัดการรองรับการเข้าสู่สังคมดิจิทัล</t>
  </si>
  <si>
    <t>ประเด็นยุทธศาสตร์ที่ 1  ผลิตบัณฑิตมีคุณภาพได้มาตรฐาน</t>
  </si>
  <si>
    <t>1.  โครงการจัดการเรียนการสอนภาคปฏิบัติทางการพยาบาล</t>
  </si>
  <si>
    <t>2. โครงการเตรียมความพร้อมเพื่อสอบใบประกอบวิชาชีพ</t>
  </si>
  <si>
    <t>3.โครงการสร้างเครือข่ายความร่วมมือระหว่างสถาบันการศึกษาพยาบาลต่างประเทศ</t>
  </si>
  <si>
    <t>4. จัดตั้งชมรมชมรมนักศึกษาพยาบาลสร้างสังคมไทยปลอดบุหรี่</t>
  </si>
  <si>
    <t>5.  โครงการเตรียมความพร้อมนักศึกษาด้านสุขภาพก่อนขึ้นฝึกปฏิบัติการพยาบาล</t>
  </si>
  <si>
    <t>6. โครงการคลินิกสุขภาพห้องพยาบาล</t>
  </si>
  <si>
    <t>6.1 กิจกรรมคลินิกสุขภาพ</t>
  </si>
  <si>
    <t>6.2 กิจกรรมการให้ความรู้ด้านการดูแลสุขภาพแก่นักศึกษาแกนนำ</t>
  </si>
  <si>
    <t>6.3 กิจกรรม มรส.ร่วมใจบริจาคโลหิต</t>
  </si>
  <si>
    <t>ประเด็นยุทธศาสตร์ที่ 5 พัฒนาคุณภาพอาจารย์และบุคลากรเข้าสู่เกณฑ์มาตรฐาน</t>
  </si>
  <si>
    <t>7.  โครงการเสริมสร้างความเชี่ยวชาญและ สมรรถนะของอาจารย์/บุคลากร</t>
  </si>
  <si>
    <t xml:space="preserve">7.1 การพัฒนาบุคลากรสายวิชาการ ทางวิชาการและวิชาชีพ </t>
  </si>
  <si>
    <t>7.2 การเตรียมความพร้อมและปฐมนิเทศอาจารย์ใหม่</t>
  </si>
  <si>
    <t>9. โครงการบริหารจัดการคณะพยาบาลศาสตร์</t>
  </si>
  <si>
    <t>9.1 กิจกรรมดำเนินงานบริหารคณะพยาบาลศาสตร์</t>
  </si>
  <si>
    <t>9.2 กิจกรรมรับรองสถาบันการศึกษา</t>
  </si>
  <si>
    <t>9.3 กิจกรรมการประกันคุณภาพการศึกษา</t>
  </si>
  <si>
    <t>9.4 กิจกรรมการจัดทำระบบบริหารความเสี่ยงและควบคุมภายใน</t>
  </si>
  <si>
    <t>9.5 กิจกรรมการพัฒนาและจัดทำแผนปฏิบัติการประจำปี</t>
  </si>
  <si>
    <t>9.6 งบประมาณการบริหารความเสี่ยง</t>
  </si>
  <si>
    <t>แผนปฏิบัติการงบประมาณรายจ่ายประจำปีงบประมาณ พ.ศ. 2560</t>
  </si>
  <si>
    <t>8. โครงการศึกษาดูงานแลกเปลี่ยนเรียนรู้เพื่อพัฒนาสมรรถนะการทำงาน (Organization Development)</t>
  </si>
  <si>
    <t xml:space="preserve">เป็นสถาบันการศึกษาพยาบาลที่มีคุณภาพ ในระดับภูมิภาคและอาเซียน เพื่อผลิตบัณฑิตที่มีคุณธรรม   นำความรู้ </t>
  </si>
  <si>
    <t xml:space="preserve"> สามารถชี้นำสังคมด้านสุขภาพ</t>
  </si>
  <si>
    <t>1. จัดการศึกษาและพัฒนาบัณฑิตให้มีสมรรถนะด้านการพยาบาล และตอบสนองความต้องการของชุมชน</t>
  </si>
  <si>
    <t>2. สร้างและขยายเครือข่ายความร่วมมือด้านวิชาการและวิชาชีพทั้งในประเทศ ต่างประเทศ ในระดับภูมิภาคและอาเซียน</t>
  </si>
  <si>
    <t>3. จัดบริการวิชาการ บูรณาการองค์ความรู้ด้านสุขภาพเพื่อพัฒนาและส่งเสริมสุขภาพวะของชุมชน</t>
  </si>
  <si>
    <t>4. พัฒนาอาจารย์ให้มีความเชี่ยวชาญเฉพาะในการปฏิบัติงาน การวิจัย และมีสมรรถนะด้านทักษะสากล</t>
  </si>
  <si>
    <t>5. พัฒนาระบบเทคโนโลยีสารสนเทศและทรัพยากรทางการบริหารให้มีประสิทธิภาพเพื่อสนับสนุนภารกิจขององค์กร</t>
  </si>
  <si>
    <t>6. ส่งเสริมเอกลักษณ์ความเป็นไทย และบำรุงศิลปวัฒนธรรมท้องถิ่น</t>
  </si>
  <si>
    <t>สิงหาคม 2559</t>
  </si>
  <si>
    <t>ประเด็นยุทธศาสตร์ที่ 6 พัฒนาระบบบริหารจัดการเพื่อเข้าสู่สังคมดิจิทัล</t>
  </si>
  <si>
    <t>4. สรุปงบประมาณตามประเด็นยุทธศาสตร์ ผลผลิต โครงการ กิจกรรม และประเภทงบประมาณ ประจำปีงบประมาณ พ.ศ.2560 ปะเภทเงินรายได้มหาวิทยาลัย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</si>
</sst>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26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Cordia New"/>
      <family val="2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b/>
      <sz val="10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0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9"/>
      <color theme="1"/>
      <name val="TH SarabunPSK"/>
      <family val="2"/>
    </font>
    <font>
      <b/>
      <sz val="24"/>
      <color theme="1"/>
      <name val="TH SarabunPSK"/>
      <family val="2"/>
    </font>
    <font>
      <sz val="12"/>
      <color theme="1"/>
      <name val="Tahoma"/>
      <family val="2"/>
      <charset val="222"/>
      <scheme val="minor"/>
    </font>
    <font>
      <b/>
      <u/>
      <sz val="24"/>
      <color theme="1"/>
      <name val="TH SarabunPSK"/>
      <family val="2"/>
    </font>
    <font>
      <sz val="1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  <xf numFmtId="0" fontId="9" fillId="0" borderId="0"/>
    <xf numFmtId="0" fontId="1" fillId="0" borderId="0"/>
  </cellStyleXfs>
  <cellXfs count="85">
    <xf numFmtId="0" fontId="0" fillId="0" borderId="0" xfId="0"/>
    <xf numFmtId="0" fontId="14" fillId="0" borderId="0" xfId="0" applyFont="1"/>
    <xf numFmtId="0" fontId="15" fillId="0" borderId="0" xfId="0" applyFont="1"/>
    <xf numFmtId="0" fontId="11" fillId="0" borderId="0" xfId="9" applyFont="1"/>
    <xf numFmtId="0" fontId="5" fillId="0" borderId="1" xfId="9" applyFont="1" applyBorder="1"/>
    <xf numFmtId="0" fontId="5" fillId="0" borderId="0" xfId="9" applyFont="1"/>
    <xf numFmtId="0" fontId="4" fillId="0" borderId="0" xfId="9" applyFont="1"/>
    <xf numFmtId="0" fontId="5" fillId="0" borderId="0" xfId="9" applyFont="1" applyAlignment="1">
      <alignment horizontal="left" indent="3"/>
    </xf>
    <xf numFmtId="0" fontId="5" fillId="0" borderId="0" xfId="9" applyFont="1" applyAlignment="1">
      <alignment horizontal="left" indent="1"/>
    </xf>
    <xf numFmtId="0" fontId="4" fillId="0" borderId="0" xfId="10" applyFont="1" applyAlignment="1">
      <alignment horizontal="left" indent="1"/>
    </xf>
    <xf numFmtId="0" fontId="4" fillId="0" borderId="0" xfId="10" applyFont="1"/>
    <xf numFmtId="0" fontId="8" fillId="0" borderId="0" xfId="10" applyFont="1"/>
    <xf numFmtId="0" fontId="5" fillId="0" borderId="0" xfId="0" applyFont="1"/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left"/>
    </xf>
    <xf numFmtId="0" fontId="4" fillId="0" borderId="0" xfId="10" applyFont="1" applyAlignment="1">
      <alignment horizontal="left"/>
    </xf>
    <xf numFmtId="0" fontId="8" fillId="0" borderId="0" xfId="10" applyFont="1" applyAlignment="1">
      <alignment horizontal="left"/>
    </xf>
    <xf numFmtId="49" fontId="16" fillId="0" borderId="0" xfId="0" applyNumberFormat="1" applyFont="1"/>
    <xf numFmtId="187" fontId="18" fillId="0" borderId="7" xfId="2" applyNumberFormat="1" applyFont="1" applyFill="1" applyBorder="1" applyAlignment="1">
      <alignment vertical="center"/>
    </xf>
    <xf numFmtId="0" fontId="14" fillId="2" borderId="0" xfId="0" applyFont="1" applyFill="1"/>
    <xf numFmtId="3" fontId="12" fillId="0" borderId="2" xfId="0" applyNumberFormat="1" applyFont="1" applyFill="1" applyBorder="1" applyAlignment="1">
      <alignment vertical="center"/>
    </xf>
    <xf numFmtId="187" fontId="20" fillId="0" borderId="7" xfId="0" applyNumberFormat="1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vertical="center"/>
    </xf>
    <xf numFmtId="0" fontId="14" fillId="0" borderId="0" xfId="0" applyFont="1" applyFill="1"/>
    <xf numFmtId="3" fontId="12" fillId="0" borderId="4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8" fillId="0" borderId="7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187" fontId="17" fillId="0" borderId="7" xfId="0" applyNumberFormat="1" applyFont="1" applyFill="1" applyBorder="1" applyAlignment="1">
      <alignment horizontal="center" vertical="center"/>
    </xf>
    <xf numFmtId="187" fontId="17" fillId="0" borderId="7" xfId="2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" fontId="8" fillId="0" borderId="12" xfId="0" applyNumberFormat="1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vertical="center" wrapText="1" shrinkToFit="1"/>
    </xf>
    <xf numFmtId="187" fontId="19" fillId="0" borderId="7" xfId="2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3" fontId="8" fillId="0" borderId="3" xfId="0" applyNumberFormat="1" applyFont="1" applyFill="1" applyBorder="1" applyAlignment="1">
      <alignment vertical="center" wrapText="1"/>
    </xf>
    <xf numFmtId="0" fontId="19" fillId="0" borderId="7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87" fontId="25" fillId="0" borderId="7" xfId="2" applyNumberFormat="1" applyFont="1" applyFill="1" applyBorder="1" applyAlignment="1">
      <alignment vertical="center"/>
    </xf>
    <xf numFmtId="187" fontId="8" fillId="0" borderId="7" xfId="0" applyNumberFormat="1" applyFont="1" applyFill="1" applyBorder="1" applyAlignment="1">
      <alignment horizontal="center" vertical="center"/>
    </xf>
    <xf numFmtId="187" fontId="12" fillId="0" borderId="7" xfId="0" applyNumberFormat="1" applyFont="1" applyFill="1" applyBorder="1" applyAlignment="1">
      <alignment horizontal="center" vertical="center"/>
    </xf>
    <xf numFmtId="187" fontId="8" fillId="0" borderId="7" xfId="2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3" borderId="7" xfId="0" applyFont="1" applyFill="1" applyBorder="1" applyAlignment="1">
      <alignment vertical="center"/>
    </xf>
    <xf numFmtId="187" fontId="17" fillId="3" borderId="7" xfId="2" applyNumberFormat="1" applyFont="1" applyFill="1" applyBorder="1" applyAlignment="1">
      <alignment vertical="center"/>
    </xf>
    <xf numFmtId="187" fontId="17" fillId="4" borderId="4" xfId="2" applyNumberFormat="1" applyFont="1" applyFill="1" applyBorder="1" applyAlignment="1">
      <alignment vertical="center"/>
    </xf>
    <xf numFmtId="187" fontId="17" fillId="4" borderId="7" xfId="2" applyNumberFormat="1" applyFont="1" applyFill="1" applyBorder="1" applyAlignment="1">
      <alignment vertical="center"/>
    </xf>
    <xf numFmtId="0" fontId="17" fillId="5" borderId="2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17" fillId="5" borderId="5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/>
    </xf>
    <xf numFmtId="0" fontId="17" fillId="5" borderId="6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/>
    </xf>
    <xf numFmtId="187" fontId="20" fillId="4" borderId="4" xfId="2" applyNumberFormat="1" applyFont="1" applyFill="1" applyBorder="1" applyAlignment="1">
      <alignment vertical="center"/>
    </xf>
    <xf numFmtId="187" fontId="20" fillId="3" borderId="7" xfId="2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16" fillId="5" borderId="2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left" vertical="center" wrapText="1"/>
    </xf>
    <xf numFmtId="0" fontId="17" fillId="4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 wrapText="1"/>
    </xf>
    <xf numFmtId="0" fontId="17" fillId="4" borderId="9" xfId="0" applyFont="1" applyFill="1" applyBorder="1" applyAlignment="1">
      <alignment horizontal="left" vertical="center" wrapText="1"/>
    </xf>
    <xf numFmtId="0" fontId="17" fillId="4" borderId="14" xfId="0" applyFont="1" applyFill="1" applyBorder="1" applyAlignment="1">
      <alignment horizontal="left" vertical="center" wrapText="1"/>
    </xf>
    <xf numFmtId="0" fontId="17" fillId="4" borderId="9" xfId="0" applyFont="1" applyFill="1" applyBorder="1" applyAlignment="1">
      <alignment vertical="center" wrapText="1"/>
    </xf>
    <xf numFmtId="0" fontId="23" fillId="4" borderId="14" xfId="0" applyFont="1" applyFill="1" applyBorder="1" applyAlignment="1">
      <alignment vertical="center" wrapText="1"/>
    </xf>
    <xf numFmtId="0" fontId="17" fillId="5" borderId="7" xfId="0" applyFont="1" applyFill="1" applyBorder="1" applyAlignment="1">
      <alignment horizontal="center"/>
    </xf>
  </cellXfs>
  <cellStyles count="11">
    <cellStyle name="Normal 2" xfId="1"/>
    <cellStyle name="เครื่องหมายจุลภาค" xfId="2" builtinId="3"/>
    <cellStyle name="เครื่องหมายจุลภาค 2" xfId="3"/>
    <cellStyle name="เครื่องหมายจุลภาค 2 2" xfId="4"/>
    <cellStyle name="เครื่องหมายจุลภาค 3" xfId="5"/>
    <cellStyle name="ปกติ" xfId="0" builtinId="0"/>
    <cellStyle name="ปกติ 2" xfId="6"/>
    <cellStyle name="ปกติ 3" xfId="7"/>
    <cellStyle name="ปกติ 4" xfId="8"/>
    <cellStyle name="ปกติ 5" xfId="9"/>
    <cellStyle name="ปกติ_Sheet1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2</xdr:row>
      <xdr:rowOff>228600</xdr:rowOff>
    </xdr:from>
    <xdr:to>
      <xdr:col>5</xdr:col>
      <xdr:colOff>476250</xdr:colOff>
      <xdr:row>10</xdr:row>
      <xdr:rowOff>123825</xdr:rowOff>
    </xdr:to>
    <xdr:pic>
      <xdr:nvPicPr>
        <xdr:cNvPr id="2736" name="รูปภาพ 1" descr="logo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05050" y="762000"/>
          <a:ext cx="1600200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I30"/>
  <sheetViews>
    <sheetView view="pageBreakPreview" topLeftCell="A16" zoomScaleSheetLayoutView="100" workbookViewId="0">
      <selection activeCell="G12" sqref="G12"/>
    </sheetView>
  </sheetViews>
  <sheetFormatPr defaultRowHeight="21"/>
  <cols>
    <col min="1" max="16384" width="9" style="1"/>
  </cols>
  <sheetData>
    <row r="17" spans="1:9" s="2" customFormat="1" ht="30.75">
      <c r="A17" s="66" t="s">
        <v>52</v>
      </c>
      <c r="B17" s="66"/>
      <c r="C17" s="66"/>
      <c r="D17" s="66"/>
      <c r="E17" s="66"/>
      <c r="F17" s="66"/>
      <c r="G17" s="66"/>
      <c r="H17" s="66"/>
      <c r="I17" s="66"/>
    </row>
    <row r="18" spans="1:9" s="2" customFormat="1" ht="30.75">
      <c r="A18" s="67" t="s">
        <v>21</v>
      </c>
      <c r="B18" s="67"/>
      <c r="C18" s="67"/>
      <c r="D18" s="67"/>
      <c r="E18" s="67"/>
      <c r="F18" s="67"/>
      <c r="G18" s="67"/>
      <c r="H18" s="67"/>
      <c r="I18" s="67"/>
    </row>
    <row r="19" spans="1:9" s="2" customFormat="1" ht="30.75">
      <c r="A19" s="26"/>
      <c r="B19" s="26"/>
      <c r="C19" s="26"/>
      <c r="D19" s="26"/>
      <c r="E19" s="26"/>
      <c r="F19" s="26"/>
      <c r="G19" s="26"/>
      <c r="H19" s="26"/>
      <c r="I19" s="26"/>
    </row>
    <row r="20" spans="1:9" s="2" customFormat="1" ht="30.75">
      <c r="A20" s="66" t="s">
        <v>17</v>
      </c>
      <c r="B20" s="66"/>
      <c r="C20" s="66"/>
      <c r="D20" s="66"/>
      <c r="E20" s="66"/>
      <c r="F20" s="66"/>
      <c r="G20" s="66"/>
      <c r="H20" s="66"/>
      <c r="I20" s="66"/>
    </row>
    <row r="21" spans="1:9" s="2" customFormat="1" ht="30.75">
      <c r="A21" s="66" t="s">
        <v>0</v>
      </c>
      <c r="B21" s="66"/>
      <c r="C21" s="66"/>
      <c r="D21" s="66"/>
      <c r="E21" s="66"/>
      <c r="F21" s="66"/>
      <c r="G21" s="66"/>
      <c r="H21" s="66"/>
      <c r="I21" s="66"/>
    </row>
    <row r="22" spans="1:9" s="2" customFormat="1" ht="28.5"/>
    <row r="23" spans="1:9" s="2" customFormat="1" ht="28.5"/>
    <row r="30" spans="1:9">
      <c r="H30" s="18" t="s">
        <v>62</v>
      </c>
    </row>
  </sheetData>
  <mergeCells count="4">
    <mergeCell ref="A17:I17"/>
    <mergeCell ref="A18:I18"/>
    <mergeCell ref="A20:I20"/>
    <mergeCell ref="A21:I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SheetLayoutView="100" workbookViewId="0">
      <selection activeCell="D12" sqref="D12"/>
    </sheetView>
  </sheetViews>
  <sheetFormatPr defaultRowHeight="21"/>
  <cols>
    <col min="1" max="1" width="4.625" style="5" customWidth="1"/>
    <col min="2" max="3" width="5" style="5" customWidth="1"/>
    <col min="4" max="4" width="5.625" style="5" customWidth="1"/>
    <col min="5" max="5" width="4.625" style="5" customWidth="1"/>
    <col min="6" max="6" width="7.375" style="5" customWidth="1"/>
    <col min="7" max="10" width="4.125" style="5" customWidth="1"/>
    <col min="11" max="11" width="4.625" style="5" customWidth="1"/>
    <col min="12" max="12" width="5" style="5" customWidth="1"/>
    <col min="13" max="13" width="5.5" style="5" customWidth="1"/>
    <col min="14" max="15" width="5" style="5" customWidth="1"/>
    <col min="16" max="16" width="3.125" style="5" customWidth="1"/>
    <col min="17" max="17" width="5.125" style="5" customWidth="1"/>
    <col min="18" max="18" width="5.875" style="5" customWidth="1"/>
    <col min="19" max="16384" width="9" style="5"/>
  </cols>
  <sheetData>
    <row r="1" spans="1:18" s="3" customFormat="1" ht="23.25">
      <c r="A1" s="68" t="s">
        <v>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3" customFormat="1" ht="23.25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12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25" customHeight="1" thickTop="1"/>
    <row r="5" spans="1:18" s="12" customFormat="1">
      <c r="A5" s="9" t="s">
        <v>18</v>
      </c>
      <c r="B5" s="10"/>
      <c r="C5" s="10"/>
      <c r="D5" s="10"/>
      <c r="E5" s="10"/>
      <c r="F5" s="11"/>
      <c r="G5" s="11"/>
      <c r="H5" s="11"/>
      <c r="I5" s="11"/>
      <c r="J5" s="11"/>
      <c r="K5" s="10"/>
      <c r="L5" s="10"/>
      <c r="M5" s="10"/>
      <c r="N5" s="10"/>
      <c r="O5" s="10" t="s">
        <v>3</v>
      </c>
      <c r="P5" s="10"/>
      <c r="Q5" s="10"/>
      <c r="R5" s="10"/>
    </row>
    <row r="6" spans="1:18" s="12" customFormat="1">
      <c r="A6" s="13"/>
      <c r="B6" s="13" t="s">
        <v>54</v>
      </c>
      <c r="C6" s="13"/>
      <c r="D6" s="13"/>
      <c r="E6" s="13"/>
      <c r="F6" s="14"/>
      <c r="G6" s="14"/>
      <c r="H6" s="14"/>
      <c r="I6" s="14"/>
      <c r="J6" s="14"/>
      <c r="K6" s="13"/>
      <c r="L6" s="13"/>
      <c r="M6" s="13"/>
      <c r="N6" s="13"/>
      <c r="O6" s="13"/>
      <c r="P6" s="13"/>
      <c r="Q6" s="13"/>
      <c r="R6" s="13"/>
    </row>
    <row r="7" spans="1:18" s="12" customFormat="1">
      <c r="A7" s="13" t="s">
        <v>55</v>
      </c>
      <c r="B7" s="13"/>
      <c r="C7" s="13"/>
      <c r="D7" s="13"/>
      <c r="E7" s="13"/>
      <c r="F7" s="14"/>
      <c r="G7" s="14"/>
      <c r="H7" s="14"/>
      <c r="I7" s="14"/>
      <c r="J7" s="14"/>
      <c r="K7" s="13"/>
      <c r="L7" s="13"/>
      <c r="M7" s="13"/>
      <c r="N7" s="13"/>
      <c r="O7" s="13"/>
      <c r="P7" s="13"/>
      <c r="Q7" s="13"/>
      <c r="R7" s="13"/>
    </row>
    <row r="8" spans="1:18" s="12" customFormat="1" ht="9.75" customHeight="1">
      <c r="A8" s="13"/>
      <c r="B8" s="13"/>
      <c r="C8" s="13"/>
      <c r="D8" s="13"/>
      <c r="E8" s="13"/>
      <c r="F8" s="14"/>
      <c r="G8" s="14"/>
      <c r="H8" s="14"/>
      <c r="I8" s="14"/>
      <c r="J8" s="14"/>
      <c r="K8" s="13"/>
      <c r="L8" s="13"/>
      <c r="M8" s="13"/>
      <c r="N8" s="13"/>
      <c r="O8" s="13"/>
      <c r="P8" s="13"/>
      <c r="Q8" s="13"/>
      <c r="R8" s="13"/>
    </row>
    <row r="9" spans="1:18" s="12" customFormat="1" ht="18.75" customHeight="1">
      <c r="A9" s="9" t="s">
        <v>19</v>
      </c>
      <c r="B9" s="10"/>
      <c r="C9" s="10"/>
      <c r="D9" s="10"/>
      <c r="E9" s="10"/>
      <c r="F9" s="11"/>
      <c r="G9" s="11"/>
      <c r="H9" s="11"/>
      <c r="I9" s="11"/>
      <c r="J9" s="11"/>
      <c r="K9" s="10"/>
      <c r="L9" s="10"/>
      <c r="M9" s="10"/>
      <c r="N9" s="10"/>
      <c r="O9" s="10"/>
      <c r="P9" s="10"/>
      <c r="Q9" s="10"/>
      <c r="R9" s="10"/>
    </row>
    <row r="10" spans="1:18" s="12" customFormat="1" ht="19.5" customHeight="1">
      <c r="A10" s="15"/>
      <c r="B10" s="15" t="s">
        <v>56</v>
      </c>
      <c r="C10" s="16"/>
      <c r="D10" s="16"/>
      <c r="E10" s="16"/>
      <c r="F10" s="17"/>
      <c r="G10" s="17"/>
      <c r="H10" s="17"/>
      <c r="I10" s="17"/>
      <c r="J10" s="11"/>
      <c r="K10" s="10"/>
      <c r="L10" s="10"/>
      <c r="M10" s="10"/>
      <c r="N10" s="10"/>
      <c r="O10" s="10"/>
      <c r="P10" s="10"/>
      <c r="Q10" s="10"/>
      <c r="R10" s="10"/>
    </row>
    <row r="11" spans="1:18" s="12" customFormat="1" ht="19.5" customHeight="1">
      <c r="A11" s="15"/>
      <c r="B11" s="15" t="s">
        <v>57</v>
      </c>
      <c r="C11" s="16"/>
      <c r="D11" s="16"/>
      <c r="E11" s="16"/>
      <c r="F11" s="17"/>
      <c r="G11" s="17"/>
      <c r="H11" s="17"/>
      <c r="I11" s="17"/>
      <c r="J11" s="11"/>
      <c r="K11" s="10"/>
      <c r="L11" s="10"/>
      <c r="M11" s="10"/>
      <c r="N11" s="10"/>
      <c r="O11" s="10"/>
      <c r="P11" s="10"/>
      <c r="Q11" s="10"/>
      <c r="R11" s="10"/>
    </row>
    <row r="12" spans="1:18" s="12" customFormat="1" ht="18" customHeight="1">
      <c r="A12" s="15"/>
      <c r="B12" s="15" t="s">
        <v>58</v>
      </c>
      <c r="C12" s="16"/>
      <c r="D12" s="16"/>
      <c r="E12" s="16"/>
      <c r="F12" s="17"/>
      <c r="G12" s="17"/>
      <c r="H12" s="17"/>
      <c r="I12" s="17"/>
      <c r="J12" s="11"/>
      <c r="K12" s="10"/>
      <c r="L12" s="10"/>
      <c r="M12" s="10"/>
      <c r="N12" s="10"/>
      <c r="O12" s="10"/>
      <c r="P12" s="10"/>
      <c r="Q12" s="10"/>
      <c r="R12" s="10"/>
    </row>
    <row r="13" spans="1:18" s="12" customFormat="1" ht="18.75" customHeight="1">
      <c r="A13" s="15"/>
      <c r="B13" s="15" t="s">
        <v>59</v>
      </c>
      <c r="C13" s="16"/>
      <c r="D13" s="16"/>
      <c r="E13" s="16"/>
      <c r="F13" s="17"/>
      <c r="G13" s="17"/>
      <c r="H13" s="17"/>
      <c r="I13" s="17"/>
      <c r="J13" s="11"/>
      <c r="K13" s="10"/>
      <c r="L13" s="10"/>
      <c r="M13" s="10"/>
      <c r="N13" s="10"/>
      <c r="O13" s="10"/>
      <c r="P13" s="10"/>
      <c r="Q13" s="10"/>
      <c r="R13" s="10"/>
    </row>
    <row r="14" spans="1:18" s="12" customFormat="1" ht="19.5" customHeight="1">
      <c r="A14" s="15"/>
      <c r="B14" s="15" t="s">
        <v>60</v>
      </c>
      <c r="C14" s="16"/>
      <c r="D14" s="16"/>
      <c r="E14" s="16"/>
      <c r="F14" s="17"/>
      <c r="G14" s="17"/>
      <c r="H14" s="17"/>
      <c r="I14" s="17"/>
      <c r="J14" s="11"/>
      <c r="K14" s="10"/>
      <c r="L14" s="10"/>
      <c r="M14" s="10"/>
      <c r="N14" s="10"/>
      <c r="O14" s="10"/>
      <c r="P14" s="10"/>
      <c r="Q14" s="10"/>
      <c r="R14" s="10"/>
    </row>
    <row r="15" spans="1:18" s="12" customFormat="1" ht="18" customHeight="1">
      <c r="A15" s="15"/>
      <c r="B15" s="15" t="s">
        <v>61</v>
      </c>
      <c r="C15" s="16"/>
      <c r="D15" s="16"/>
      <c r="E15" s="16"/>
      <c r="F15" s="17"/>
      <c r="G15" s="17"/>
      <c r="H15" s="17"/>
      <c r="I15" s="17"/>
      <c r="J15" s="11"/>
      <c r="K15" s="10"/>
      <c r="L15" s="10"/>
      <c r="M15" s="10"/>
      <c r="N15" s="10"/>
      <c r="O15" s="10"/>
      <c r="P15" s="10"/>
      <c r="Q15" s="10"/>
      <c r="R15" s="10"/>
    </row>
    <row r="16" spans="1:18" s="6" customFormat="1" ht="14.25" customHeight="1">
      <c r="A16" s="7"/>
    </row>
    <row r="17" spans="1:2">
      <c r="A17" s="9" t="s">
        <v>24</v>
      </c>
    </row>
    <row r="18" spans="1:2">
      <c r="A18" s="7"/>
      <c r="B18" s="5" t="s">
        <v>25</v>
      </c>
    </row>
    <row r="19" spans="1:2">
      <c r="A19" s="7"/>
      <c r="B19" s="5" t="s">
        <v>26</v>
      </c>
    </row>
    <row r="20" spans="1:2">
      <c r="A20" s="7"/>
      <c r="B20" s="5" t="s">
        <v>27</v>
      </c>
    </row>
    <row r="21" spans="1:2">
      <c r="A21" s="7"/>
      <c r="B21" s="5" t="s">
        <v>28</v>
      </c>
    </row>
    <row r="22" spans="1:2">
      <c r="A22" s="7"/>
      <c r="B22" s="5" t="s">
        <v>29</v>
      </c>
    </row>
    <row r="23" spans="1:2">
      <c r="A23" s="7"/>
      <c r="B23" s="5" t="s">
        <v>30</v>
      </c>
    </row>
    <row r="24" spans="1:2">
      <c r="A24" s="7"/>
    </row>
    <row r="25" spans="1:2">
      <c r="A25" s="7"/>
    </row>
    <row r="26" spans="1:2">
      <c r="A26" s="7"/>
    </row>
    <row r="27" spans="1:2">
      <c r="A27" s="7"/>
    </row>
    <row r="28" spans="1:2">
      <c r="A28" s="7"/>
    </row>
    <row r="29" spans="1:2">
      <c r="A29" s="7"/>
    </row>
    <row r="30" spans="1:2">
      <c r="A30" s="7"/>
    </row>
    <row r="31" spans="1:2">
      <c r="A31" s="7"/>
    </row>
    <row r="32" spans="1:2">
      <c r="A32" s="7"/>
    </row>
    <row r="33" spans="1:1">
      <c r="A33" s="8"/>
    </row>
    <row r="34" spans="1:1">
      <c r="A34" s="8"/>
    </row>
    <row r="35" spans="1:1">
      <c r="A35" s="8"/>
    </row>
    <row r="36" spans="1:1">
      <c r="A36" s="8"/>
    </row>
    <row r="37" spans="1:1">
      <c r="A37" s="8"/>
    </row>
    <row r="38" spans="1:1">
      <c r="A38" s="8"/>
    </row>
    <row r="39" spans="1:1">
      <c r="A39" s="8"/>
    </row>
    <row r="40" spans="1:1">
      <c r="A40" s="8"/>
    </row>
    <row r="41" spans="1:1">
      <c r="A41" s="8"/>
    </row>
    <row r="42" spans="1:1">
      <c r="A42" s="8"/>
    </row>
    <row r="43" spans="1:1">
      <c r="A43" s="8"/>
    </row>
    <row r="44" spans="1:1">
      <c r="A44" s="8"/>
    </row>
    <row r="45" spans="1:1">
      <c r="A45" s="8"/>
    </row>
    <row r="46" spans="1:1">
      <c r="A46" s="8"/>
    </row>
    <row r="47" spans="1:1">
      <c r="A47" s="8"/>
    </row>
    <row r="48" spans="1:1">
      <c r="A48" s="8"/>
    </row>
    <row r="49" spans="1:1">
      <c r="A49" s="8"/>
    </row>
  </sheetData>
  <mergeCells count="2">
    <mergeCell ref="A1:R1"/>
    <mergeCell ref="A2:R2"/>
  </mergeCells>
  <pageMargins left="0.59055118110236227" right="0.19685039370078741" top="0.7480314960629921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="90" zoomScaleSheetLayoutView="90" workbookViewId="0">
      <pane xSplit="2" ySplit="14" topLeftCell="C31" activePane="bottomRight" state="frozen"/>
      <selection pane="topRight" activeCell="C1" sqref="C1"/>
      <selection pane="bottomLeft" activeCell="A9" sqref="A9"/>
      <selection pane="bottomRight" activeCell="E29" sqref="E29"/>
    </sheetView>
  </sheetViews>
  <sheetFormatPr defaultRowHeight="21"/>
  <cols>
    <col min="1" max="1" width="21.875" style="1" customWidth="1"/>
    <col min="2" max="2" width="24.25" style="1" customWidth="1"/>
    <col min="3" max="3" width="5.75" style="1" customWidth="1"/>
    <col min="4" max="4" width="7.25" style="1" customWidth="1"/>
    <col min="5" max="5" width="7.75" style="1" customWidth="1"/>
    <col min="6" max="6" width="7.25" style="1" customWidth="1"/>
    <col min="7" max="7" width="6.25" style="1" customWidth="1"/>
    <col min="8" max="8" width="8.125" style="1" customWidth="1"/>
    <col min="9" max="10" width="6.5" style="1" customWidth="1"/>
    <col min="11" max="11" width="6.75" style="1" customWidth="1"/>
    <col min="12" max="12" width="5.875" style="1" customWidth="1"/>
    <col min="13" max="13" width="6.5" style="1" customWidth="1"/>
    <col min="14" max="14" width="8" style="20" customWidth="1"/>
    <col min="15" max="16384" width="9" style="1"/>
  </cols>
  <sheetData>
    <row r="1" spans="1:14">
      <c r="A1" s="75" t="s">
        <v>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>
      <c r="A2" s="75" t="s">
        <v>16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1.25" customHeight="1">
      <c r="N3" s="24"/>
    </row>
    <row r="4" spans="1:14">
      <c r="A4" s="70" t="s">
        <v>1</v>
      </c>
      <c r="B4" s="70" t="s">
        <v>2</v>
      </c>
      <c r="C4" s="76" t="s">
        <v>5</v>
      </c>
      <c r="D4" s="77"/>
      <c r="E4" s="77"/>
      <c r="F4" s="77"/>
      <c r="G4" s="77"/>
      <c r="H4" s="77"/>
      <c r="I4" s="78"/>
      <c r="J4" s="78"/>
      <c r="K4" s="78"/>
      <c r="L4" s="78"/>
      <c r="M4" s="78"/>
      <c r="N4" s="78"/>
    </row>
    <row r="5" spans="1:14">
      <c r="A5" s="71"/>
      <c r="B5" s="71"/>
      <c r="C5" s="51" t="s">
        <v>20</v>
      </c>
      <c r="D5" s="79" t="s">
        <v>6</v>
      </c>
      <c r="E5" s="79"/>
      <c r="F5" s="79"/>
      <c r="G5" s="79"/>
      <c r="H5" s="79"/>
      <c r="I5" s="84" t="s">
        <v>7</v>
      </c>
      <c r="J5" s="84"/>
      <c r="K5" s="84"/>
      <c r="L5" s="52" t="s">
        <v>8</v>
      </c>
      <c r="M5" s="52" t="s">
        <v>9</v>
      </c>
      <c r="N5" s="51" t="s">
        <v>4</v>
      </c>
    </row>
    <row r="6" spans="1:14">
      <c r="A6" s="72"/>
      <c r="B6" s="72"/>
      <c r="C6" s="53"/>
      <c r="D6" s="54" t="s">
        <v>11</v>
      </c>
      <c r="E6" s="55" t="s">
        <v>12</v>
      </c>
      <c r="F6" s="55" t="s">
        <v>13</v>
      </c>
      <c r="G6" s="56" t="s">
        <v>14</v>
      </c>
      <c r="H6" s="57" t="s">
        <v>4</v>
      </c>
      <c r="I6" s="58" t="s">
        <v>22</v>
      </c>
      <c r="J6" s="58" t="s">
        <v>23</v>
      </c>
      <c r="K6" s="59" t="s">
        <v>4</v>
      </c>
      <c r="L6" s="60"/>
      <c r="M6" s="60"/>
      <c r="N6" s="61"/>
    </row>
    <row r="7" spans="1:14" s="36" customFormat="1" ht="22.5" customHeight="1">
      <c r="A7" s="40"/>
      <c r="B7" s="41" t="s">
        <v>4</v>
      </c>
      <c r="C7" s="30">
        <f>C8+C19+C25</f>
        <v>0</v>
      </c>
      <c r="D7" s="22">
        <f>D8+D19+D25</f>
        <v>1185800</v>
      </c>
      <c r="E7" s="30">
        <f>E8+E19+E25</f>
        <v>1137324</v>
      </c>
      <c r="F7" s="22">
        <f>F8+F19+F25</f>
        <v>1280157</v>
      </c>
      <c r="G7" s="30">
        <f>G8+G19+G25</f>
        <v>25800</v>
      </c>
      <c r="H7" s="30">
        <f>SUM(D7:G7)</f>
        <v>3629081</v>
      </c>
      <c r="I7" s="30">
        <f>I8+I19+I25</f>
        <v>606300</v>
      </c>
      <c r="J7" s="30">
        <f>J8+J19+J25</f>
        <v>0</v>
      </c>
      <c r="K7" s="30">
        <f>SUM(I7:J7)</f>
        <v>606300</v>
      </c>
      <c r="L7" s="30">
        <f>L8+L19+L25</f>
        <v>0</v>
      </c>
      <c r="M7" s="30">
        <f>M8+M19+M25</f>
        <v>359487</v>
      </c>
      <c r="N7" s="31">
        <f>C7+H7+K7+L7+M7</f>
        <v>4594868</v>
      </c>
    </row>
    <row r="8" spans="1:14" s="32" customFormat="1" ht="27" customHeight="1">
      <c r="A8" s="82" t="s">
        <v>31</v>
      </c>
      <c r="B8" s="83"/>
      <c r="C8" s="49">
        <f>C9</f>
        <v>0</v>
      </c>
      <c r="D8" s="62">
        <f t="shared" ref="D8:N8" si="0">D9</f>
        <v>1062800</v>
      </c>
      <c r="E8" s="49">
        <f t="shared" si="0"/>
        <v>265124</v>
      </c>
      <c r="F8" s="49">
        <f t="shared" si="0"/>
        <v>693726</v>
      </c>
      <c r="G8" s="49">
        <f t="shared" si="0"/>
        <v>0</v>
      </c>
      <c r="H8" s="49">
        <f t="shared" si="0"/>
        <v>2021650</v>
      </c>
      <c r="I8" s="49">
        <f t="shared" si="0"/>
        <v>0</v>
      </c>
      <c r="J8" s="49">
        <f t="shared" si="0"/>
        <v>0</v>
      </c>
      <c r="K8" s="49">
        <f t="shared" si="0"/>
        <v>0</v>
      </c>
      <c r="L8" s="49">
        <f t="shared" si="0"/>
        <v>0</v>
      </c>
      <c r="M8" s="49">
        <f t="shared" si="0"/>
        <v>0</v>
      </c>
      <c r="N8" s="49">
        <f t="shared" si="0"/>
        <v>2021650</v>
      </c>
    </row>
    <row r="9" spans="1:14" s="32" customFormat="1" ht="26.25" customHeight="1">
      <c r="A9" s="47" t="s">
        <v>10</v>
      </c>
      <c r="B9" s="47"/>
      <c r="C9" s="48">
        <f>SUM(C10:C15)</f>
        <v>0</v>
      </c>
      <c r="D9" s="63">
        <f t="shared" ref="D9:N9" si="1">SUM(D10:D15)</f>
        <v>1062800</v>
      </c>
      <c r="E9" s="48">
        <f t="shared" si="1"/>
        <v>265124</v>
      </c>
      <c r="F9" s="48">
        <f t="shared" si="1"/>
        <v>693726</v>
      </c>
      <c r="G9" s="48">
        <f t="shared" si="1"/>
        <v>0</v>
      </c>
      <c r="H9" s="48">
        <f t="shared" si="1"/>
        <v>2021650</v>
      </c>
      <c r="I9" s="48">
        <f t="shared" si="1"/>
        <v>0</v>
      </c>
      <c r="J9" s="48">
        <f t="shared" si="1"/>
        <v>0</v>
      </c>
      <c r="K9" s="48">
        <f t="shared" si="1"/>
        <v>0</v>
      </c>
      <c r="L9" s="48">
        <f t="shared" si="1"/>
        <v>0</v>
      </c>
      <c r="M9" s="48">
        <f t="shared" si="1"/>
        <v>0</v>
      </c>
      <c r="N9" s="48">
        <f t="shared" si="1"/>
        <v>2021650</v>
      </c>
    </row>
    <row r="10" spans="1:14" s="32" customFormat="1" ht="31.5" customHeight="1">
      <c r="A10" s="27" t="s">
        <v>32</v>
      </c>
      <c r="B10" s="33"/>
      <c r="C10" s="31"/>
      <c r="D10" s="31">
        <v>730000</v>
      </c>
      <c r="E10" s="31"/>
      <c r="F10" s="31"/>
      <c r="G10" s="31"/>
      <c r="H10" s="30">
        <f t="shared" ref="H10:H33" si="2">SUM(D10:G10)</f>
        <v>730000</v>
      </c>
      <c r="I10" s="31"/>
      <c r="J10" s="31"/>
      <c r="K10" s="30">
        <f t="shared" ref="K10:K23" si="3">SUM(I10:J10)</f>
        <v>0</v>
      </c>
      <c r="L10" s="31"/>
      <c r="M10" s="31"/>
      <c r="N10" s="31">
        <f t="shared" ref="N10:N33" si="4">C10+H10+K10+L10+M10</f>
        <v>730000</v>
      </c>
    </row>
    <row r="11" spans="1:14" s="32" customFormat="1" ht="31.5" customHeight="1">
      <c r="A11" s="27" t="s">
        <v>33</v>
      </c>
      <c r="B11" s="33"/>
      <c r="C11" s="31"/>
      <c r="D11" s="31">
        <v>28800</v>
      </c>
      <c r="E11" s="31">
        <v>19200</v>
      </c>
      <c r="F11" s="31">
        <v>2000</v>
      </c>
      <c r="G11" s="31"/>
      <c r="H11" s="30">
        <f t="shared" si="2"/>
        <v>50000</v>
      </c>
      <c r="I11" s="31"/>
      <c r="J11" s="31"/>
      <c r="K11" s="30"/>
      <c r="L11" s="31"/>
      <c r="M11" s="31"/>
      <c r="N11" s="31">
        <f t="shared" si="4"/>
        <v>50000</v>
      </c>
    </row>
    <row r="12" spans="1:14" s="32" customFormat="1" ht="31.5" customHeight="1">
      <c r="A12" s="27" t="s">
        <v>34</v>
      </c>
      <c r="B12" s="33"/>
      <c r="C12" s="31"/>
      <c r="D12" s="31"/>
      <c r="E12" s="31">
        <v>220924</v>
      </c>
      <c r="F12" s="31">
        <v>18726</v>
      </c>
      <c r="G12" s="31"/>
      <c r="H12" s="30">
        <f t="shared" ref="H12" si="5">SUM(D12:G12)</f>
        <v>239650</v>
      </c>
      <c r="I12" s="31"/>
      <c r="J12" s="31"/>
      <c r="K12" s="30">
        <f t="shared" ref="K12" si="6">SUM(I12:J12)</f>
        <v>0</v>
      </c>
      <c r="L12" s="31"/>
      <c r="M12" s="31"/>
      <c r="N12" s="31">
        <f t="shared" si="4"/>
        <v>239650</v>
      </c>
    </row>
    <row r="13" spans="1:14" s="32" customFormat="1" ht="31.5" customHeight="1">
      <c r="A13" s="27" t="s">
        <v>35</v>
      </c>
      <c r="B13" s="33"/>
      <c r="C13" s="31"/>
      <c r="D13" s="31"/>
      <c r="E13" s="31"/>
      <c r="F13" s="31">
        <v>0</v>
      </c>
      <c r="G13" s="31"/>
      <c r="H13" s="30">
        <f t="shared" si="2"/>
        <v>0</v>
      </c>
      <c r="I13" s="31"/>
      <c r="J13" s="31"/>
      <c r="K13" s="30">
        <f t="shared" si="3"/>
        <v>0</v>
      </c>
      <c r="L13" s="31"/>
      <c r="M13" s="31"/>
      <c r="N13" s="31">
        <f t="shared" si="4"/>
        <v>0</v>
      </c>
    </row>
    <row r="14" spans="1:14" s="36" customFormat="1" ht="51" customHeight="1">
      <c r="A14" s="27" t="s">
        <v>36</v>
      </c>
      <c r="B14" s="34"/>
      <c r="C14" s="35"/>
      <c r="D14" s="35"/>
      <c r="E14" s="35"/>
      <c r="F14" s="35">
        <v>5000</v>
      </c>
      <c r="G14" s="35"/>
      <c r="H14" s="30">
        <f t="shared" si="2"/>
        <v>5000</v>
      </c>
      <c r="I14" s="30"/>
      <c r="J14" s="30"/>
      <c r="K14" s="30">
        <f t="shared" si="3"/>
        <v>0</v>
      </c>
      <c r="L14" s="35"/>
      <c r="M14" s="35"/>
      <c r="N14" s="31">
        <f t="shared" si="4"/>
        <v>5000</v>
      </c>
    </row>
    <row r="15" spans="1:14" s="36" customFormat="1" ht="22.5" customHeight="1">
      <c r="A15" s="37" t="s">
        <v>37</v>
      </c>
      <c r="B15" s="38"/>
      <c r="C15" s="35">
        <f>SUM(C16:C18)</f>
        <v>0</v>
      </c>
      <c r="D15" s="35">
        <f>SUM(D16:D18)</f>
        <v>304000</v>
      </c>
      <c r="E15" s="35">
        <f t="shared" ref="E15:G15" si="7">SUM(E16:E18)</f>
        <v>25000</v>
      </c>
      <c r="F15" s="35">
        <f t="shared" si="7"/>
        <v>668000</v>
      </c>
      <c r="G15" s="35">
        <f t="shared" si="7"/>
        <v>0</v>
      </c>
      <c r="H15" s="30">
        <f t="shared" si="2"/>
        <v>997000</v>
      </c>
      <c r="I15" s="35"/>
      <c r="J15" s="35"/>
      <c r="K15" s="30">
        <f t="shared" ref="K15:K18" si="8">SUM(I15:J15)</f>
        <v>0</v>
      </c>
      <c r="L15" s="35">
        <f>SUM(L16:L21)</f>
        <v>0</v>
      </c>
      <c r="M15" s="35">
        <f>SUM(M16:M21)</f>
        <v>0</v>
      </c>
      <c r="N15" s="31">
        <f t="shared" si="4"/>
        <v>997000</v>
      </c>
    </row>
    <row r="16" spans="1:14" s="46" customFormat="1" ht="21" customHeight="1">
      <c r="A16" s="21"/>
      <c r="B16" s="29" t="s">
        <v>38</v>
      </c>
      <c r="C16" s="42"/>
      <c r="D16" s="42">
        <v>295000</v>
      </c>
      <c r="E16" s="42">
        <v>25000</v>
      </c>
      <c r="F16" s="42">
        <v>590000</v>
      </c>
      <c r="G16" s="42"/>
      <c r="H16" s="43">
        <f t="shared" si="2"/>
        <v>910000</v>
      </c>
      <c r="I16" s="44"/>
      <c r="J16" s="44"/>
      <c r="K16" s="43">
        <f t="shared" si="8"/>
        <v>0</v>
      </c>
      <c r="L16" s="42"/>
      <c r="M16" s="42"/>
      <c r="N16" s="45">
        <f t="shared" si="4"/>
        <v>910000</v>
      </c>
    </row>
    <row r="17" spans="1:14" s="46" customFormat="1" ht="33.75" customHeight="1">
      <c r="A17" s="23"/>
      <c r="B17" s="29" t="s">
        <v>39</v>
      </c>
      <c r="C17" s="42"/>
      <c r="D17" s="42">
        <v>9000</v>
      </c>
      <c r="E17" s="42"/>
      <c r="F17" s="42">
        <v>68000</v>
      </c>
      <c r="G17" s="42"/>
      <c r="H17" s="43">
        <f t="shared" si="2"/>
        <v>77000</v>
      </c>
      <c r="I17" s="44"/>
      <c r="J17" s="44"/>
      <c r="K17" s="43">
        <f t="shared" si="8"/>
        <v>0</v>
      </c>
      <c r="L17" s="42"/>
      <c r="M17" s="42"/>
      <c r="N17" s="45">
        <f t="shared" si="4"/>
        <v>77000</v>
      </c>
    </row>
    <row r="18" spans="1:14" s="46" customFormat="1" ht="20.25" customHeight="1">
      <c r="A18" s="25"/>
      <c r="B18" s="29" t="s">
        <v>40</v>
      </c>
      <c r="C18" s="42"/>
      <c r="D18" s="42"/>
      <c r="E18" s="42"/>
      <c r="F18" s="42">
        <v>10000</v>
      </c>
      <c r="G18" s="42"/>
      <c r="H18" s="43">
        <f t="shared" si="2"/>
        <v>10000</v>
      </c>
      <c r="I18" s="44"/>
      <c r="J18" s="44"/>
      <c r="K18" s="43">
        <f t="shared" si="8"/>
        <v>0</v>
      </c>
      <c r="L18" s="42"/>
      <c r="M18" s="42"/>
      <c r="N18" s="45">
        <f t="shared" si="4"/>
        <v>10000</v>
      </c>
    </row>
    <row r="19" spans="1:14" s="32" customFormat="1" ht="25.5" customHeight="1">
      <c r="A19" s="80" t="s">
        <v>41</v>
      </c>
      <c r="B19" s="81"/>
      <c r="C19" s="49">
        <f>C20+C24</f>
        <v>0</v>
      </c>
      <c r="D19" s="49">
        <f t="shared" ref="D19:N19" si="9">D20</f>
        <v>3600</v>
      </c>
      <c r="E19" s="49">
        <f t="shared" si="9"/>
        <v>250840</v>
      </c>
      <c r="F19" s="49">
        <f t="shared" si="9"/>
        <v>100360</v>
      </c>
      <c r="G19" s="49">
        <f t="shared" si="9"/>
        <v>0</v>
      </c>
      <c r="H19" s="49">
        <f t="shared" si="9"/>
        <v>354800</v>
      </c>
      <c r="I19" s="49">
        <f t="shared" si="9"/>
        <v>0</v>
      </c>
      <c r="J19" s="49">
        <f t="shared" si="9"/>
        <v>0</v>
      </c>
      <c r="K19" s="49">
        <f t="shared" si="9"/>
        <v>0</v>
      </c>
      <c r="L19" s="49">
        <f t="shared" si="9"/>
        <v>0</v>
      </c>
      <c r="M19" s="49">
        <f t="shared" si="9"/>
        <v>0</v>
      </c>
      <c r="N19" s="49">
        <f t="shared" si="9"/>
        <v>354800</v>
      </c>
    </row>
    <row r="20" spans="1:14" s="32" customFormat="1" ht="20.25" customHeight="1">
      <c r="A20" s="47" t="s">
        <v>10</v>
      </c>
      <c r="B20" s="47"/>
      <c r="C20" s="48">
        <f>C21+C24</f>
        <v>0</v>
      </c>
      <c r="D20" s="48">
        <f t="shared" ref="D20:N20" si="10">D21+D24</f>
        <v>3600</v>
      </c>
      <c r="E20" s="48">
        <f t="shared" si="10"/>
        <v>250840</v>
      </c>
      <c r="F20" s="48">
        <f t="shared" si="10"/>
        <v>100360</v>
      </c>
      <c r="G20" s="48">
        <f t="shared" si="10"/>
        <v>0</v>
      </c>
      <c r="H20" s="48">
        <f t="shared" si="10"/>
        <v>354800</v>
      </c>
      <c r="I20" s="48">
        <f t="shared" si="10"/>
        <v>0</v>
      </c>
      <c r="J20" s="48">
        <f t="shared" si="10"/>
        <v>0</v>
      </c>
      <c r="K20" s="48">
        <f t="shared" si="10"/>
        <v>0</v>
      </c>
      <c r="L20" s="48">
        <f t="shared" si="10"/>
        <v>0</v>
      </c>
      <c r="M20" s="48">
        <f t="shared" si="10"/>
        <v>0</v>
      </c>
      <c r="N20" s="48">
        <f t="shared" si="10"/>
        <v>354800</v>
      </c>
    </row>
    <row r="21" spans="1:14" s="36" customFormat="1" ht="51" customHeight="1">
      <c r="A21" s="37" t="s">
        <v>42</v>
      </c>
      <c r="B21" s="38"/>
      <c r="C21" s="35">
        <f>SUM(C22:C23)</f>
        <v>0</v>
      </c>
      <c r="D21" s="35">
        <f t="shared" ref="D21:N21" si="11">SUM(D22:D23)</f>
        <v>0</v>
      </c>
      <c r="E21" s="35">
        <f t="shared" si="11"/>
        <v>153240</v>
      </c>
      <c r="F21" s="35">
        <f t="shared" si="11"/>
        <v>1760</v>
      </c>
      <c r="G21" s="35">
        <f t="shared" si="11"/>
        <v>0</v>
      </c>
      <c r="H21" s="35">
        <f t="shared" si="11"/>
        <v>155000</v>
      </c>
      <c r="I21" s="35">
        <f t="shared" si="11"/>
        <v>0</v>
      </c>
      <c r="J21" s="35">
        <f t="shared" si="11"/>
        <v>0</v>
      </c>
      <c r="K21" s="35">
        <f t="shared" si="11"/>
        <v>0</v>
      </c>
      <c r="L21" s="35">
        <f t="shared" si="11"/>
        <v>0</v>
      </c>
      <c r="M21" s="35">
        <f t="shared" si="11"/>
        <v>0</v>
      </c>
      <c r="N21" s="35">
        <f t="shared" si="11"/>
        <v>155000</v>
      </c>
    </row>
    <row r="22" spans="1:14" s="39" customFormat="1" ht="33.75" customHeight="1">
      <c r="A22" s="21"/>
      <c r="B22" s="28" t="s">
        <v>43</v>
      </c>
      <c r="C22" s="19"/>
      <c r="D22" s="19"/>
      <c r="E22" s="19">
        <v>150000</v>
      </c>
      <c r="F22" s="19"/>
      <c r="G22" s="19"/>
      <c r="H22" s="30">
        <f t="shared" si="2"/>
        <v>150000</v>
      </c>
      <c r="I22" s="22"/>
      <c r="J22" s="22"/>
      <c r="K22" s="30">
        <f t="shared" si="3"/>
        <v>0</v>
      </c>
      <c r="L22" s="19"/>
      <c r="M22" s="19"/>
      <c r="N22" s="31">
        <f t="shared" si="4"/>
        <v>150000</v>
      </c>
    </row>
    <row r="23" spans="1:14" s="39" customFormat="1" ht="36" customHeight="1">
      <c r="A23" s="23"/>
      <c r="B23" s="28" t="s">
        <v>44</v>
      </c>
      <c r="C23" s="19"/>
      <c r="D23" s="19"/>
      <c r="E23" s="19">
        <v>3240</v>
      </c>
      <c r="F23" s="19">
        <v>1760</v>
      </c>
      <c r="G23" s="19"/>
      <c r="H23" s="30">
        <f t="shared" si="2"/>
        <v>5000</v>
      </c>
      <c r="I23" s="22"/>
      <c r="J23" s="22"/>
      <c r="K23" s="30">
        <f t="shared" si="3"/>
        <v>0</v>
      </c>
      <c r="L23" s="19"/>
      <c r="M23" s="19"/>
      <c r="N23" s="31">
        <f t="shared" si="4"/>
        <v>5000</v>
      </c>
    </row>
    <row r="24" spans="1:14" s="32" customFormat="1" ht="49.5" customHeight="1">
      <c r="A24" s="27" t="s">
        <v>53</v>
      </c>
      <c r="B24" s="33"/>
      <c r="C24" s="31"/>
      <c r="D24" s="31">
        <v>3600</v>
      </c>
      <c r="E24" s="31">
        <v>97600</v>
      </c>
      <c r="F24" s="31">
        <v>98600</v>
      </c>
      <c r="G24" s="31"/>
      <c r="H24" s="30">
        <f t="shared" si="2"/>
        <v>199800</v>
      </c>
      <c r="I24" s="31"/>
      <c r="J24" s="31"/>
      <c r="K24" s="30">
        <f t="shared" ref="K24" si="12">SUM(I24:J24)</f>
        <v>0</v>
      </c>
      <c r="L24" s="31"/>
      <c r="M24" s="31"/>
      <c r="N24" s="31">
        <f t="shared" si="4"/>
        <v>199800</v>
      </c>
    </row>
    <row r="25" spans="1:14" s="32" customFormat="1" ht="26.25" customHeight="1">
      <c r="A25" s="73" t="s">
        <v>63</v>
      </c>
      <c r="B25" s="74"/>
      <c r="C25" s="50">
        <f>C26</f>
        <v>0</v>
      </c>
      <c r="D25" s="50">
        <f t="shared" ref="D25:N25" si="13">D26</f>
        <v>119400</v>
      </c>
      <c r="E25" s="50">
        <f t="shared" si="13"/>
        <v>621360</v>
      </c>
      <c r="F25" s="50">
        <f t="shared" si="13"/>
        <v>486071</v>
      </c>
      <c r="G25" s="50">
        <f t="shared" si="13"/>
        <v>25800</v>
      </c>
      <c r="H25" s="50">
        <f t="shared" si="13"/>
        <v>1252631</v>
      </c>
      <c r="I25" s="50">
        <f t="shared" si="13"/>
        <v>606300</v>
      </c>
      <c r="J25" s="50">
        <f t="shared" si="13"/>
        <v>0</v>
      </c>
      <c r="K25" s="50">
        <f t="shared" si="13"/>
        <v>606300</v>
      </c>
      <c r="L25" s="50">
        <f t="shared" si="13"/>
        <v>0</v>
      </c>
      <c r="M25" s="50">
        <f t="shared" si="13"/>
        <v>359487</v>
      </c>
      <c r="N25" s="50">
        <f t="shared" si="13"/>
        <v>2218418</v>
      </c>
    </row>
    <row r="26" spans="1:14" s="32" customFormat="1" ht="24" customHeight="1">
      <c r="A26" s="47" t="s">
        <v>10</v>
      </c>
      <c r="B26" s="47"/>
      <c r="C26" s="48">
        <f>C27</f>
        <v>0</v>
      </c>
      <c r="D26" s="48">
        <f t="shared" ref="D26:N26" si="14">D27</f>
        <v>119400</v>
      </c>
      <c r="E26" s="48">
        <f t="shared" si="14"/>
        <v>621360</v>
      </c>
      <c r="F26" s="48">
        <f t="shared" si="14"/>
        <v>486071</v>
      </c>
      <c r="G26" s="48">
        <f t="shared" si="14"/>
        <v>25800</v>
      </c>
      <c r="H26" s="48">
        <f t="shared" si="14"/>
        <v>1252631</v>
      </c>
      <c r="I26" s="48">
        <f t="shared" si="14"/>
        <v>606300</v>
      </c>
      <c r="J26" s="48">
        <f t="shared" si="14"/>
        <v>0</v>
      </c>
      <c r="K26" s="48">
        <f t="shared" si="14"/>
        <v>606300</v>
      </c>
      <c r="L26" s="48">
        <f t="shared" si="14"/>
        <v>0</v>
      </c>
      <c r="M26" s="48">
        <f t="shared" si="14"/>
        <v>359487</v>
      </c>
      <c r="N26" s="48">
        <f t="shared" si="14"/>
        <v>2218418</v>
      </c>
    </row>
    <row r="27" spans="1:14" s="36" customFormat="1" ht="33.75" customHeight="1">
      <c r="A27" s="37" t="s">
        <v>45</v>
      </c>
      <c r="B27" s="38"/>
      <c r="C27" s="35">
        <f>SUM(C28:C33)</f>
        <v>0</v>
      </c>
      <c r="D27" s="35">
        <f t="shared" ref="D27:G27" si="15">SUM(D28:D33)</f>
        <v>119400</v>
      </c>
      <c r="E27" s="35">
        <f t="shared" si="15"/>
        <v>621360</v>
      </c>
      <c r="F27" s="35">
        <f t="shared" si="15"/>
        <v>486071</v>
      </c>
      <c r="G27" s="35">
        <f t="shared" si="15"/>
        <v>25800</v>
      </c>
      <c r="H27" s="30">
        <f t="shared" si="2"/>
        <v>1252631</v>
      </c>
      <c r="I27" s="35">
        <f>SUM(I28:I33)</f>
        <v>606300</v>
      </c>
      <c r="J27" s="35">
        <f>SUM(J28:J33)</f>
        <v>0</v>
      </c>
      <c r="K27" s="30">
        <f t="shared" ref="K27:K33" si="16">SUM(I27:J27)</f>
        <v>606300</v>
      </c>
      <c r="L27" s="35">
        <f>SUM(L28:L33)</f>
        <v>0</v>
      </c>
      <c r="M27" s="35">
        <f>SUM(M28:M33)</f>
        <v>359487</v>
      </c>
      <c r="N27" s="31">
        <f t="shared" si="4"/>
        <v>2218418</v>
      </c>
    </row>
    <row r="28" spans="1:14" s="39" customFormat="1" ht="35.25" customHeight="1">
      <c r="A28" s="21"/>
      <c r="B28" s="64" t="s">
        <v>46</v>
      </c>
      <c r="C28" s="19"/>
      <c r="D28" s="19">
        <v>101400</v>
      </c>
      <c r="E28" s="19">
        <v>431060</v>
      </c>
      <c r="F28" s="19">
        <v>439371</v>
      </c>
      <c r="G28" s="19">
        <v>25800</v>
      </c>
      <c r="H28" s="30">
        <f t="shared" si="2"/>
        <v>997631</v>
      </c>
      <c r="I28" s="22">
        <v>606300</v>
      </c>
      <c r="J28" s="22"/>
      <c r="K28" s="30">
        <f t="shared" si="16"/>
        <v>606300</v>
      </c>
      <c r="L28" s="19"/>
      <c r="M28" s="19"/>
      <c r="N28" s="31">
        <f t="shared" si="4"/>
        <v>1603931</v>
      </c>
    </row>
    <row r="29" spans="1:14" s="39" customFormat="1" ht="21" customHeight="1">
      <c r="A29" s="23"/>
      <c r="B29" s="64" t="s">
        <v>47</v>
      </c>
      <c r="C29" s="19"/>
      <c r="D29" s="19">
        <v>7200</v>
      </c>
      <c r="E29" s="19">
        <v>34500</v>
      </c>
      <c r="F29" s="19">
        <v>18300</v>
      </c>
      <c r="G29" s="19"/>
      <c r="H29" s="30">
        <f t="shared" si="2"/>
        <v>60000</v>
      </c>
      <c r="I29" s="22"/>
      <c r="J29" s="22"/>
      <c r="K29" s="30">
        <f t="shared" si="16"/>
        <v>0</v>
      </c>
      <c r="L29" s="19"/>
      <c r="M29" s="19"/>
      <c r="N29" s="31">
        <f t="shared" si="4"/>
        <v>60000</v>
      </c>
    </row>
    <row r="30" spans="1:14" s="39" customFormat="1" ht="20.25" customHeight="1">
      <c r="A30" s="25"/>
      <c r="B30" s="64" t="s">
        <v>48</v>
      </c>
      <c r="C30" s="19"/>
      <c r="D30" s="19">
        <v>7200</v>
      </c>
      <c r="E30" s="19">
        <v>37400</v>
      </c>
      <c r="F30" s="19">
        <v>15400</v>
      </c>
      <c r="G30" s="19"/>
      <c r="H30" s="30">
        <f t="shared" si="2"/>
        <v>60000</v>
      </c>
      <c r="I30" s="22"/>
      <c r="J30" s="22"/>
      <c r="K30" s="30">
        <f t="shared" si="16"/>
        <v>0</v>
      </c>
      <c r="L30" s="19"/>
      <c r="M30" s="19"/>
      <c r="N30" s="31">
        <f t="shared" si="4"/>
        <v>60000</v>
      </c>
    </row>
    <row r="31" spans="1:14" s="39" customFormat="1" ht="31.5" customHeight="1">
      <c r="A31" s="21"/>
      <c r="B31" s="64" t="s">
        <v>49</v>
      </c>
      <c r="C31" s="19"/>
      <c r="D31" s="19"/>
      <c r="E31" s="19">
        <v>11900</v>
      </c>
      <c r="F31" s="19">
        <v>3100</v>
      </c>
      <c r="G31" s="19"/>
      <c r="H31" s="30">
        <f t="shared" si="2"/>
        <v>15000</v>
      </c>
      <c r="I31" s="22"/>
      <c r="J31" s="22"/>
      <c r="K31" s="30">
        <f t="shared" si="16"/>
        <v>0</v>
      </c>
      <c r="L31" s="19"/>
      <c r="M31" s="19"/>
      <c r="N31" s="31">
        <f t="shared" si="4"/>
        <v>15000</v>
      </c>
    </row>
    <row r="32" spans="1:14" s="39" customFormat="1" ht="33" customHeight="1">
      <c r="A32" s="23"/>
      <c r="B32" s="64" t="s">
        <v>50</v>
      </c>
      <c r="C32" s="19"/>
      <c r="D32" s="19">
        <v>3600</v>
      </c>
      <c r="E32" s="19">
        <v>106500</v>
      </c>
      <c r="F32" s="19">
        <v>9900</v>
      </c>
      <c r="G32" s="19"/>
      <c r="H32" s="30">
        <f t="shared" si="2"/>
        <v>120000</v>
      </c>
      <c r="I32" s="22"/>
      <c r="J32" s="22"/>
      <c r="K32" s="30">
        <f t="shared" si="16"/>
        <v>0</v>
      </c>
      <c r="L32" s="19"/>
      <c r="M32" s="19"/>
      <c r="N32" s="31">
        <f t="shared" si="4"/>
        <v>120000</v>
      </c>
    </row>
    <row r="33" spans="1:14" s="39" customFormat="1" ht="19.5" customHeight="1">
      <c r="A33" s="25"/>
      <c r="B33" s="65" t="s">
        <v>51</v>
      </c>
      <c r="C33" s="19"/>
      <c r="D33" s="19"/>
      <c r="E33" s="19"/>
      <c r="F33" s="19"/>
      <c r="G33" s="19"/>
      <c r="H33" s="30">
        <f t="shared" si="2"/>
        <v>0</v>
      </c>
      <c r="I33" s="22"/>
      <c r="J33" s="22"/>
      <c r="K33" s="30">
        <f t="shared" si="16"/>
        <v>0</v>
      </c>
      <c r="L33" s="19"/>
      <c r="M33" s="19">
        <v>359487</v>
      </c>
      <c r="N33" s="31">
        <f t="shared" si="4"/>
        <v>359487</v>
      </c>
    </row>
  </sheetData>
  <mergeCells count="10">
    <mergeCell ref="A4:A6"/>
    <mergeCell ref="B4:B6"/>
    <mergeCell ref="A25:B25"/>
    <mergeCell ref="A1:N1"/>
    <mergeCell ref="A2:N2"/>
    <mergeCell ref="C4:N4"/>
    <mergeCell ref="D5:H5"/>
    <mergeCell ref="A19:B19"/>
    <mergeCell ref="A8:B8"/>
    <mergeCell ref="I5:K5"/>
  </mergeCells>
  <pageMargins left="0.59055118110236227" right="0.35433070866141736" top="1.181102362204724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4</vt:i4>
      </vt:variant>
    </vt:vector>
  </HeadingPairs>
  <TitlesOfParts>
    <vt:vector size="7" baseType="lpstr">
      <vt:lpstr>ปก</vt:lpstr>
      <vt:lpstr>บทนำ</vt:lpstr>
      <vt:lpstr>สรุปงบ</vt:lpstr>
      <vt:lpstr>บทนำ!Print_Area</vt:lpstr>
      <vt:lpstr>ปก!Print_Area</vt:lpstr>
      <vt:lpstr>สรุปงบ!Print_Area</vt:lpstr>
      <vt:lpstr>สรุปงบ!Print_Titles</vt:lpstr>
    </vt:vector>
  </TitlesOfParts>
  <Company>student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SRU</cp:lastModifiedBy>
  <cp:lastPrinted>2016-09-13T08:02:09Z</cp:lastPrinted>
  <dcterms:created xsi:type="dcterms:W3CDTF">2012-06-27T02:12:05Z</dcterms:created>
  <dcterms:modified xsi:type="dcterms:W3CDTF">2016-11-23T03:37:22Z</dcterms:modified>
</cp:coreProperties>
</file>